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m\OneDrive - Regione Emilia-Romagna\Disco Locale\Sito\File redditi\"/>
    </mc:Choice>
  </mc:AlternateContent>
  <xr:revisionPtr revIDLastSave="0" documentId="13_ncr:1_{527A00B7-214C-4A04-9F9B-603D60E71B3B}" xr6:coauthVersionLast="47" xr6:coauthVersionMax="47" xr10:uidLastSave="{00000000-0000-0000-0000-000000000000}"/>
  <bookViews>
    <workbookView xWindow="-120" yWindow="-120" windowWidth="29040" windowHeight="15840" xr2:uid="{CF1F1E9C-2196-4E94-85A5-71043473F478}"/>
  </bookViews>
  <sheets>
    <sheet name="dati per provincia" sheetId="2" r:id="rId1"/>
    <sheet name="medie per provinc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4" i="4"/>
  <c r="G5" i="4"/>
  <c r="G6" i="4"/>
  <c r="G7" i="4"/>
  <c r="G8" i="4"/>
  <c r="G9" i="4"/>
  <c r="G10" i="4"/>
  <c r="G11" i="4"/>
  <c r="G12" i="4"/>
  <c r="G13" i="4"/>
  <c r="G4" i="4"/>
  <c r="F5" i="4"/>
  <c r="F6" i="4"/>
  <c r="F7" i="4"/>
  <c r="F8" i="4"/>
  <c r="F9" i="4"/>
  <c r="F10" i="4"/>
  <c r="F11" i="4"/>
  <c r="F12" i="4"/>
  <c r="F13" i="4"/>
  <c r="F4" i="4"/>
  <c r="E5" i="4"/>
  <c r="E6" i="4"/>
  <c r="E7" i="4"/>
  <c r="E8" i="4"/>
  <c r="E9" i="4"/>
  <c r="E10" i="4"/>
  <c r="E11" i="4"/>
  <c r="E12" i="4"/>
  <c r="E13" i="4"/>
  <c r="E4" i="4"/>
</calcChain>
</file>

<file path=xl/sharedStrings.xml><?xml version="1.0" encoding="utf-8"?>
<sst xmlns="http://schemas.openxmlformats.org/spreadsheetml/2006/main" count="76" uniqueCount="43">
  <si>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</si>
  <si>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</si>
  <si>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</si>
  <si>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</si>
  <si>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</si>
  <si>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</si>
  <si>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</si>
  <si>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</si>
  <si>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</si>
  <si>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</si>
  <si>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</si>
  <si>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Numero contribuenti</t>
  </si>
  <si>
    <t>Imposta netta media</t>
  </si>
  <si>
    <t>Reddito imponibile medio</t>
  </si>
  <si>
    <t>Carico fiscale medio</t>
  </si>
  <si>
    <t>Imposta netta       (a)</t>
  </si>
  <si>
    <t>Addizionale regionale dovuta (b)</t>
  </si>
  <si>
    <t>Addizionale comunale dovuta (c)</t>
  </si>
  <si>
    <t>Carico fiscale (a)+(b)+(c)</t>
  </si>
  <si>
    <t>Codice Istat Provincia</t>
  </si>
  <si>
    <t>Denominazione Provincia</t>
  </si>
  <si>
    <t>Bologna</t>
  </si>
  <si>
    <t>Forlì-Cesena</t>
  </si>
  <si>
    <t>Ferrara</t>
  </si>
  <si>
    <t>Modena</t>
  </si>
  <si>
    <t>Piacenza</t>
  </si>
  <si>
    <t>Parma</t>
  </si>
  <si>
    <t>Reggio Emilia</t>
  </si>
  <si>
    <t>Ravenna</t>
  </si>
  <si>
    <t>Rimini</t>
  </si>
  <si>
    <t>037</t>
  </si>
  <si>
    <t>040</t>
  </si>
  <si>
    <t>038</t>
  </si>
  <si>
    <t>036</t>
  </si>
  <si>
    <t>033</t>
  </si>
  <si>
    <t>034</t>
  </si>
  <si>
    <t>039</t>
  </si>
  <si>
    <t>035</t>
  </si>
  <si>
    <t>099</t>
  </si>
  <si>
    <t>Emilia-Romagna</t>
  </si>
  <si>
    <t>Fonte: Elaborazioni Regione Emilia-Romagna su dati MEF - Dipartimento delle Finanze</t>
  </si>
  <si>
    <r>
      <t>Numero di contribuenti, Reddito imponibile, Imposta netta,  Addizionale regionale e comunale e carico fiscale per provincia. Emilia-Romagna. Dichiarazioni 2022 - Anno d'imposta 2021 (</t>
    </r>
    <r>
      <rPr>
        <b/>
        <i/>
        <sz val="11"/>
        <rFont val="Calibri"/>
        <family val="2"/>
        <scheme val="minor"/>
      </rPr>
      <t>Ammontari in  euro</t>
    </r>
    <r>
      <rPr>
        <b/>
        <sz val="11"/>
        <rFont val="Calibri"/>
        <family val="2"/>
        <scheme val="minor"/>
      </rPr>
      <t>)</t>
    </r>
  </si>
  <si>
    <r>
      <t>Reddito imponibile, Imposta netta e carico fiscale per provincia. Emilia-Romagna. Dichiarazioni 2022 - Anno d'imposta 2021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</si>
</sst>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1" fillId="0" borderId="0" xfId="0" quotePrefix="1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F70D22-7635-4E9B-837E-7BF9CAD427DF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02BAD3-9E1B-496E-A826-FE5A4C763A97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>
      <calculatedColumnFormula>Tabella1[[#This Row],[Numero contribuenti]]</calculatedColumnFormula>
    </tableColumn>
    <tableColumn id="5" xr3:uid="{8CBD23E4-FCD8-45F2-928B-58CCD8B355EE}" name="Reddito imponibile medio" dataDxfId="2">
      <calculatedColumnFormula>Tabella1[[#This Row],[Reddito imponibile]]/Tabella1[[#This Row],[Numero contribuenti]]</calculatedColumnFormula>
    </tableColumn>
    <tableColumn id="6" xr3:uid="{B89E5C94-1DE2-487F-8CB8-73A01BDD35F1}" name="Imposta netta media" dataDxfId="1">
      <calculatedColumnFormula>Tabella1[[#This Row],[Imposta netta       (a)]]/Tabella1[[#This Row],[Numero contribuenti]]</calculatedColumnFormula>
    </tableColumn>
    <tableColumn id="7" xr3:uid="{E87F4E99-BE23-4177-8736-2DD060400DF0}" name="Carico fiscale medio" dataDxfId="0">
      <calculatedColumnFormula>Tabella1[[#This Row],[Carico fiscale (a)+(b)+(c)]]/Tabella1[[#This Row],[Numero contribuenti]]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A035-0369-4938-84D1-40B9B452B5A2}">
  <dimension ref="A1:I1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2" customWidth="1"/>
    <col min="7" max="8" width="32.140625" style="2" customWidth="1"/>
    <col min="9" max="9" width="24.7109375" style="2" customWidth="1"/>
  </cols>
  <sheetData>
    <row r="1" spans="1:9" x14ac:dyDescent="0.25">
      <c r="A1" s="13" t="s">
        <v>41</v>
      </c>
      <c r="B1" s="13"/>
      <c r="C1" s="13"/>
      <c r="D1" s="13"/>
      <c r="E1" s="13"/>
      <c r="F1" s="13"/>
      <c r="G1" s="13"/>
      <c r="H1" s="13"/>
      <c r="I1"/>
    </row>
    <row r="3" spans="1:9" x14ac:dyDescent="0.25">
      <c r="A3" s="8" t="s">
        <v>19</v>
      </c>
      <c r="B3" s="8" t="s">
        <v>20</v>
      </c>
      <c r="C3" s="8" t="s">
        <v>0</v>
      </c>
      <c r="D3" s="9" t="s">
        <v>11</v>
      </c>
      <c r="E3" s="9" t="s">
        <v>10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5">
      <c r="A4" s="5" t="s">
        <v>30</v>
      </c>
      <c r="B4" s="1" t="s">
        <v>21</v>
      </c>
      <c r="C4" s="12" t="s">
        <v>1</v>
      </c>
      <c r="D4" s="2">
        <v>785582</v>
      </c>
      <c r="E4" s="2">
        <v>19392484253</v>
      </c>
      <c r="F4" s="2">
        <v>4090687172</v>
      </c>
      <c r="G4" s="2">
        <v>315221453</v>
      </c>
      <c r="H4" s="2">
        <v>135698304</v>
      </c>
      <c r="I4" s="2">
        <v>4541606929</v>
      </c>
    </row>
    <row r="5" spans="1:9" x14ac:dyDescent="0.25">
      <c r="A5" s="5" t="s">
        <v>31</v>
      </c>
      <c r="B5" s="1" t="s">
        <v>22</v>
      </c>
      <c r="C5" s="12" t="s">
        <v>2</v>
      </c>
      <c r="D5" s="2">
        <v>306850</v>
      </c>
      <c r="E5" s="2">
        <v>6322003074</v>
      </c>
      <c r="F5" s="2">
        <v>1191562859</v>
      </c>
      <c r="G5" s="2">
        <v>97689057</v>
      </c>
      <c r="H5" s="2">
        <v>31690236</v>
      </c>
      <c r="I5" s="2">
        <v>1320942152</v>
      </c>
    </row>
    <row r="6" spans="1:9" x14ac:dyDescent="0.25">
      <c r="A6" s="5" t="s">
        <v>32</v>
      </c>
      <c r="B6" s="1" t="s">
        <v>23</v>
      </c>
      <c r="C6" s="12" t="s">
        <v>3</v>
      </c>
      <c r="D6" s="2">
        <v>269770</v>
      </c>
      <c r="E6" s="2">
        <v>5558003591</v>
      </c>
      <c r="F6" s="2">
        <v>1069340974</v>
      </c>
      <c r="G6" s="2">
        <v>86134794</v>
      </c>
      <c r="H6" s="2">
        <v>36639709</v>
      </c>
      <c r="I6" s="2">
        <v>1192115477</v>
      </c>
    </row>
    <row r="7" spans="1:9" x14ac:dyDescent="0.25">
      <c r="A7" s="5" t="s">
        <v>33</v>
      </c>
      <c r="B7" s="1" t="s">
        <v>24</v>
      </c>
      <c r="C7" s="12" t="s">
        <v>4</v>
      </c>
      <c r="D7" s="2">
        <v>534114</v>
      </c>
      <c r="E7" s="2">
        <v>12555914261</v>
      </c>
      <c r="F7" s="2">
        <v>2575070650</v>
      </c>
      <c r="G7" s="2">
        <v>201439371</v>
      </c>
      <c r="H7" s="2">
        <v>76958818</v>
      </c>
      <c r="I7" s="2">
        <v>2853468839</v>
      </c>
    </row>
    <row r="8" spans="1:9" x14ac:dyDescent="0.25">
      <c r="A8" s="5" t="s">
        <v>34</v>
      </c>
      <c r="B8" s="1" t="s">
        <v>25</v>
      </c>
      <c r="C8" s="12" t="s">
        <v>5</v>
      </c>
      <c r="D8" s="2">
        <v>218410</v>
      </c>
      <c r="E8" s="2">
        <v>4960738545</v>
      </c>
      <c r="F8" s="2">
        <v>1019342847</v>
      </c>
      <c r="G8" s="2">
        <v>79096027</v>
      </c>
      <c r="H8" s="2">
        <v>27849307</v>
      </c>
      <c r="I8" s="2">
        <v>1126288181</v>
      </c>
    </row>
    <row r="9" spans="1:9" x14ac:dyDescent="0.25">
      <c r="A9" s="5" t="s">
        <v>35</v>
      </c>
      <c r="B9" s="1" t="s">
        <v>26</v>
      </c>
      <c r="C9" s="12" t="s">
        <v>6</v>
      </c>
      <c r="D9" s="2">
        <v>341276</v>
      </c>
      <c r="E9" s="2">
        <v>8303316934</v>
      </c>
      <c r="F9" s="2">
        <v>1777319635</v>
      </c>
      <c r="G9" s="2">
        <v>135035056</v>
      </c>
      <c r="H9" s="2">
        <v>60520561</v>
      </c>
      <c r="I9" s="2">
        <v>1972875252</v>
      </c>
    </row>
    <row r="10" spans="1:9" x14ac:dyDescent="0.25">
      <c r="A10" s="5" t="s">
        <v>36</v>
      </c>
      <c r="B10" s="1" t="s">
        <v>28</v>
      </c>
      <c r="C10" s="12" t="s">
        <v>7</v>
      </c>
      <c r="D10" s="2">
        <v>304273</v>
      </c>
      <c r="E10" s="2">
        <v>6459516131</v>
      </c>
      <c r="F10" s="2">
        <v>1241139362</v>
      </c>
      <c r="G10" s="2">
        <v>100537339</v>
      </c>
      <c r="H10" s="2">
        <v>36741205</v>
      </c>
      <c r="I10" s="2">
        <v>1378417906</v>
      </c>
    </row>
    <row r="11" spans="1:9" x14ac:dyDescent="0.25">
      <c r="A11" s="5" t="s">
        <v>37</v>
      </c>
      <c r="B11" s="1" t="s">
        <v>27</v>
      </c>
      <c r="C11" s="12" t="s">
        <v>8</v>
      </c>
      <c r="D11" s="2">
        <v>392519</v>
      </c>
      <c r="E11" s="2">
        <v>9151465530</v>
      </c>
      <c r="F11" s="2">
        <v>1871780215</v>
      </c>
      <c r="G11" s="2">
        <v>146621816</v>
      </c>
      <c r="H11" s="2">
        <v>55231836</v>
      </c>
      <c r="I11" s="2">
        <v>2073633867</v>
      </c>
    </row>
    <row r="12" spans="1:9" x14ac:dyDescent="0.25">
      <c r="A12" s="5" t="s">
        <v>38</v>
      </c>
      <c r="B12" s="1" t="s">
        <v>29</v>
      </c>
      <c r="C12" s="12" t="s">
        <v>9</v>
      </c>
      <c r="D12" s="2">
        <v>261243</v>
      </c>
      <c r="E12" s="2">
        <v>4899904959</v>
      </c>
      <c r="F12" s="2">
        <v>911844778</v>
      </c>
      <c r="G12" s="2">
        <v>74193474</v>
      </c>
      <c r="H12" s="2">
        <v>22278341</v>
      </c>
      <c r="I12" s="2">
        <v>1008316593</v>
      </c>
    </row>
    <row r="13" spans="1:9" s="4" customFormat="1" x14ac:dyDescent="0.25">
      <c r="A13" s="6"/>
      <c r="B13" s="10" t="s">
        <v>39</v>
      </c>
      <c r="C13" s="10"/>
      <c r="D13" s="7">
        <v>3414037</v>
      </c>
      <c r="E13" s="7">
        <v>77603347278</v>
      </c>
      <c r="F13" s="7">
        <v>15748088492</v>
      </c>
      <c r="G13" s="7">
        <v>1235968387</v>
      </c>
      <c r="H13" s="7">
        <v>483608317</v>
      </c>
      <c r="I13" s="7">
        <v>17467665196</v>
      </c>
    </row>
    <row r="14" spans="1:9" x14ac:dyDescent="0.25">
      <c r="A14" s="11" t="s">
        <v>40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0992-267D-4B1C-A3B0-345E122C17D7}">
  <dimension ref="A1:G14"/>
  <sheetViews>
    <sheetView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3" t="s">
        <v>42</v>
      </c>
    </row>
    <row r="3" spans="1:7" x14ac:dyDescent="0.25">
      <c r="A3" s="8" t="s">
        <v>19</v>
      </c>
      <c r="B3" s="8" t="s">
        <v>20</v>
      </c>
      <c r="C3" s="8" t="s">
        <v>0</v>
      </c>
      <c r="D3" s="9" t="s">
        <v>11</v>
      </c>
      <c r="E3" s="9" t="s">
        <v>13</v>
      </c>
      <c r="F3" s="9" t="s">
        <v>12</v>
      </c>
      <c r="G3" s="9" t="s">
        <v>14</v>
      </c>
    </row>
    <row r="4" spans="1:7" x14ac:dyDescent="0.25">
      <c r="A4" s="5" t="s">
        <v>30</v>
      </c>
      <c r="B4" s="1" t="s">
        <v>21</v>
      </c>
      <c r="C4" s="1" t="s">
        <v>1</v>
      </c>
      <c r="D4" s="2">
        <f>Tabella1[[#This Row],[Numero contribuenti]]</f>
        <v>785582</v>
      </c>
      <c r="E4" s="2">
        <f>Tabella1[[#This Row],[Reddito imponibile]]/Tabella1[[#This Row],[Numero contribuenti]]</f>
        <v>24685.49973522815</v>
      </c>
      <c r="F4" s="2">
        <f>Tabella1[[#This Row],[Imposta netta       (a)]]/Tabella1[[#This Row],[Numero contribuenti]]</f>
        <v>5207.2058321091881</v>
      </c>
      <c r="G4" s="2">
        <f>Tabella1[[#This Row],[Carico fiscale (a)+(b)+(c)]]/Tabella1[[#This Row],[Numero contribuenti]]</f>
        <v>5781.2003444579941</v>
      </c>
    </row>
    <row r="5" spans="1:7" x14ac:dyDescent="0.25">
      <c r="A5" s="5" t="s">
        <v>31</v>
      </c>
      <c r="B5" s="1" t="s">
        <v>22</v>
      </c>
      <c r="C5" s="1" t="s">
        <v>2</v>
      </c>
      <c r="D5" s="2">
        <f>Tabella1[[#This Row],[Numero contribuenti]]</f>
        <v>306850</v>
      </c>
      <c r="E5" s="2">
        <f>Tabella1[[#This Row],[Reddito imponibile]]/Tabella1[[#This Row],[Numero contribuenti]]</f>
        <v>20602.910457878443</v>
      </c>
      <c r="F5" s="2">
        <f>Tabella1[[#This Row],[Imposta netta       (a)]]/Tabella1[[#This Row],[Numero contribuenti]]</f>
        <v>3883.209577969692</v>
      </c>
      <c r="G5" s="2">
        <f>Tabella1[[#This Row],[Carico fiscale (a)+(b)+(c)]]/Tabella1[[#This Row],[Numero contribuenti]]</f>
        <v>4304.8465113247512</v>
      </c>
    </row>
    <row r="6" spans="1:7" x14ac:dyDescent="0.25">
      <c r="A6" s="5" t="s">
        <v>32</v>
      </c>
      <c r="B6" s="1" t="s">
        <v>23</v>
      </c>
      <c r="C6" s="1" t="s">
        <v>3</v>
      </c>
      <c r="D6" s="2">
        <f>Tabella1[[#This Row],[Numero contribuenti]]</f>
        <v>269770</v>
      </c>
      <c r="E6" s="2">
        <f>Tabella1[[#This Row],[Reddito imponibile]]/Tabella1[[#This Row],[Numero contribuenti]]</f>
        <v>20602.748975052822</v>
      </c>
      <c r="F6" s="2">
        <f>Tabella1[[#This Row],[Imposta netta       (a)]]/Tabella1[[#This Row],[Numero contribuenti]]</f>
        <v>3963.8987804425992</v>
      </c>
      <c r="G6" s="2">
        <f>Tabella1[[#This Row],[Carico fiscale (a)+(b)+(c)]]/Tabella1[[#This Row],[Numero contribuenti]]</f>
        <v>4419.0068465730064</v>
      </c>
    </row>
    <row r="7" spans="1:7" x14ac:dyDescent="0.25">
      <c r="A7" s="5" t="s">
        <v>33</v>
      </c>
      <c r="B7" s="1" t="s">
        <v>24</v>
      </c>
      <c r="C7" s="1" t="s">
        <v>4</v>
      </c>
      <c r="D7" s="2">
        <f>Tabella1[[#This Row],[Numero contribuenti]]</f>
        <v>534114</v>
      </c>
      <c r="E7" s="2">
        <f>Tabella1[[#This Row],[Reddito imponibile]]/Tabella1[[#This Row],[Numero contribuenti]]</f>
        <v>23507.92950755831</v>
      </c>
      <c r="F7" s="2">
        <f>Tabella1[[#This Row],[Imposta netta       (a)]]/Tabella1[[#This Row],[Numero contribuenti]]</f>
        <v>4821.2004366109104</v>
      </c>
      <c r="G7" s="2">
        <f>Tabella1[[#This Row],[Carico fiscale (a)+(b)+(c)]]/Tabella1[[#This Row],[Numero contribuenti]]</f>
        <v>5342.4340852327405</v>
      </c>
    </row>
    <row r="8" spans="1:7" x14ac:dyDescent="0.25">
      <c r="A8" s="5" t="s">
        <v>34</v>
      </c>
      <c r="B8" s="1" t="s">
        <v>25</v>
      </c>
      <c r="C8" s="1" t="s">
        <v>5</v>
      </c>
      <c r="D8" s="2">
        <f>Tabella1[[#This Row],[Numero contribuenti]]</f>
        <v>218410</v>
      </c>
      <c r="E8" s="2">
        <f>Tabella1[[#This Row],[Reddito imponibile]]/Tabella1[[#This Row],[Numero contribuenti]]</f>
        <v>22712.964356027653</v>
      </c>
      <c r="F8" s="2">
        <f>Tabella1[[#This Row],[Imposta netta       (a)]]/Tabella1[[#This Row],[Numero contribuenti]]</f>
        <v>4667.1070326450254</v>
      </c>
      <c r="G8" s="2">
        <f>Tabella1[[#This Row],[Carico fiscale (a)+(b)+(c)]]/Tabella1[[#This Row],[Numero contribuenti]]</f>
        <v>5156.7610503182086</v>
      </c>
    </row>
    <row r="9" spans="1:7" x14ac:dyDescent="0.25">
      <c r="A9" s="5" t="s">
        <v>35</v>
      </c>
      <c r="B9" s="1" t="s">
        <v>26</v>
      </c>
      <c r="C9" s="1" t="s">
        <v>6</v>
      </c>
      <c r="D9" s="2">
        <f>Tabella1[[#This Row],[Numero contribuenti]]</f>
        <v>341276</v>
      </c>
      <c r="E9" s="2">
        <f>Tabella1[[#This Row],[Reddito imponibile]]/Tabella1[[#This Row],[Numero contribuenti]]</f>
        <v>24330.210545130627</v>
      </c>
      <c r="F9" s="2">
        <f>Tabella1[[#This Row],[Imposta netta       (a)]]/Tabella1[[#This Row],[Numero contribuenti]]</f>
        <v>5207.8658768855703</v>
      </c>
      <c r="G9" s="2">
        <f>Tabella1[[#This Row],[Carico fiscale (a)+(b)+(c)]]/Tabella1[[#This Row],[Numero contribuenti]]</f>
        <v>5780.878971858554</v>
      </c>
    </row>
    <row r="10" spans="1:7" x14ac:dyDescent="0.25">
      <c r="A10" s="5" t="s">
        <v>36</v>
      </c>
      <c r="B10" s="1" t="s">
        <v>28</v>
      </c>
      <c r="C10" s="1" t="s">
        <v>7</v>
      </c>
      <c r="D10" s="2">
        <f>Tabella1[[#This Row],[Numero contribuenti]]</f>
        <v>304273</v>
      </c>
      <c r="E10" s="2">
        <f>Tabella1[[#This Row],[Reddito imponibile]]/Tabella1[[#This Row],[Numero contribuenti]]</f>
        <v>21229.343816243963</v>
      </c>
      <c r="F10" s="2">
        <f>Tabella1[[#This Row],[Imposta netta       (a)]]/Tabella1[[#This Row],[Numero contribuenti]]</f>
        <v>4079.0321914859355</v>
      </c>
      <c r="G10" s="2">
        <f>Tabella1[[#This Row],[Carico fiscale (a)+(b)+(c)]]/Tabella1[[#This Row],[Numero contribuenti]]</f>
        <v>4530.2011877491595</v>
      </c>
    </row>
    <row r="11" spans="1:7" x14ac:dyDescent="0.25">
      <c r="A11" s="5" t="s">
        <v>37</v>
      </c>
      <c r="B11" s="1" t="s">
        <v>27</v>
      </c>
      <c r="C11" s="1" t="s">
        <v>8</v>
      </c>
      <c r="D11" s="2">
        <f>Tabella1[[#This Row],[Numero contribuenti]]</f>
        <v>392519</v>
      </c>
      <c r="E11" s="2">
        <f>Tabella1[[#This Row],[Reddito imponibile]]/Tabella1[[#This Row],[Numero contribuenti]]</f>
        <v>23314.707135196004</v>
      </c>
      <c r="F11" s="2">
        <f>Tabella1[[#This Row],[Imposta netta       (a)]]/Tabella1[[#This Row],[Numero contribuenti]]</f>
        <v>4768.6359513806974</v>
      </c>
      <c r="G11" s="2">
        <f>Tabella1[[#This Row],[Carico fiscale (a)+(b)+(c)]]/Tabella1[[#This Row],[Numero contribuenti]]</f>
        <v>5282.8878780390251</v>
      </c>
    </row>
    <row r="12" spans="1:7" x14ac:dyDescent="0.25">
      <c r="A12" s="5" t="s">
        <v>38</v>
      </c>
      <c r="B12" s="1" t="s">
        <v>29</v>
      </c>
      <c r="C12" s="1" t="s">
        <v>9</v>
      </c>
      <c r="D12" s="2">
        <f>Tabella1[[#This Row],[Numero contribuenti]]</f>
        <v>261243</v>
      </c>
      <c r="E12" s="2">
        <f>Tabella1[[#This Row],[Reddito imponibile]]/Tabella1[[#This Row],[Numero contribuenti]]</f>
        <v>18756.119624257874</v>
      </c>
      <c r="F12" s="2">
        <f>Tabella1[[#This Row],[Imposta netta       (a)]]/Tabella1[[#This Row],[Numero contribuenti]]</f>
        <v>3490.4084626190943</v>
      </c>
      <c r="G12" s="2">
        <f>Tabella1[[#This Row],[Carico fiscale (a)+(b)+(c)]]/Tabella1[[#This Row],[Numero contribuenti]]</f>
        <v>3859.6884624659801</v>
      </c>
    </row>
    <row r="13" spans="1:7" s="4" customFormat="1" x14ac:dyDescent="0.25">
      <c r="A13" s="6"/>
      <c r="B13" s="6" t="s">
        <v>39</v>
      </c>
      <c r="C13" s="6"/>
      <c r="D13" s="7">
        <f>Tabella1[[#This Row],[Numero contribuenti]]</f>
        <v>3414037</v>
      </c>
      <c r="E13" s="7">
        <f>Tabella1[[#This Row],[Reddito imponibile]]/Tabella1[[#This Row],[Numero contribuenti]]</f>
        <v>22730.669667024697</v>
      </c>
      <c r="F13" s="7">
        <f>Tabella1[[#This Row],[Imposta netta       (a)]]/Tabella1[[#This Row],[Numero contribuenti]]</f>
        <v>4612.7468718118753</v>
      </c>
      <c r="G13" s="7">
        <f>Tabella1[[#This Row],[Carico fiscale (a)+(b)+(c)]]/Tabella1[[#This Row],[Numero contribuenti]]</f>
        <v>5116.4252748285971</v>
      </c>
    </row>
    <row r="14" spans="1:7" x14ac:dyDescent="0.25">
      <c r="A14" s="11" t="s">
        <v>40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8" ma:contentTypeDescription="Creare un nuovo documento." ma:contentTypeScope="" ma:versionID="397f0f1f21e3c093cd43d40869fe2e04">
  <xsd:schema xmlns:xsd="http://www.w3.org/2001/XMLSchema" xmlns:xs="http://www.w3.org/2001/XMLSchema" xmlns:p="http://schemas.microsoft.com/office/2006/metadata/properties" xmlns:ns3="4c3236c6-95d2-4d17-be8d-585712637b94" xmlns:ns4="0eda4f44-c574-4c28-adc0-f041ccbed4ff" targetNamespace="http://schemas.microsoft.com/office/2006/metadata/properties" ma:root="true" ma:fieldsID="1dfc0491e3e1153886b81c7199e31759" ns3:_="" ns4:_="">
    <xsd:import namespace="4c3236c6-95d2-4d17-be8d-585712637b94"/>
    <xsd:import namespace="0eda4f44-c574-4c28-adc0-f041ccbed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EAFB8-1DBF-4BB4-865B-044AA490DCDD}">
  <ds:schemaRefs>
    <ds:schemaRef ds:uri="http://purl.org/dc/terms/"/>
    <ds:schemaRef ds:uri="0eda4f44-c574-4c28-adc0-f041ccbed4ff"/>
    <ds:schemaRef ds:uri="http://purl.org/dc/dcmitype/"/>
    <ds:schemaRef ds:uri="http://schemas.microsoft.com/office/infopath/2007/PartnerControls"/>
    <ds:schemaRef ds:uri="http://schemas.microsoft.com/office/2006/documentManagement/types"/>
    <ds:schemaRef ds:uri="4c3236c6-95d2-4d17-be8d-585712637b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1B850-A193-43A5-90AD-A97FEFC46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36c6-95d2-4d17-be8d-585712637b94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Administrator</cp:lastModifiedBy>
  <dcterms:created xsi:type="dcterms:W3CDTF">2019-08-28T10:12:44Z</dcterms:created>
  <dcterms:modified xsi:type="dcterms:W3CDTF">2023-05-26T13:15:38Z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