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heckCompatibility="1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valeria_ardito_regione_emilia-romagna_it/Documents/nuove attività/sito di statistica/report breve/Eusilc/2025/"/>
    </mc:Choice>
  </mc:AlternateContent>
  <xr:revisionPtr revIDLastSave="339" documentId="8_{87568B2E-CB25-479C-8CF9-FA2ABF511835}" xr6:coauthVersionLast="47" xr6:coauthVersionMax="47" xr10:uidLastSave="{5B406BFB-DEF4-430B-9DD3-76FAB141E607}"/>
  <bookViews>
    <workbookView xWindow="-108" yWindow="-108" windowWidth="23256" windowHeight="12456" tabRatio="695" xr2:uid="{00000000-000D-0000-FFFF-FFFF00000000}"/>
  </bookViews>
  <sheets>
    <sheet name="DataISTAT" sheetId="25" r:id="rId1"/>
    <sheet name="Graf reg (3)" sheetId="19" r:id="rId2"/>
    <sheet name="Graf reg" sheetId="8" r:id="rId3"/>
    <sheet name="Graf trend" sheetId="6" r:id="rId4"/>
    <sheet name="Data" sheetId="1" r:id="rId5"/>
    <sheet name="Sheet 1" sheetId="17" r:id="rId6"/>
    <sheet name="DATA reg 2015-22" sheetId="16" r:id="rId7"/>
    <sheet name="Foglio5" sheetId="22" r:id="rId8"/>
    <sheet name="IT" sheetId="12" r:id="rId9"/>
    <sheet name="NE" sheetId="13" r:id="rId10"/>
    <sheet name="ER" sheetId="14" r:id="rId11"/>
    <sheet name="Foglio1" sheetId="15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5" l="1"/>
  <c r="M14" i="25" l="1"/>
  <c r="O27" i="25"/>
  <c r="F55" i="1" l="1"/>
  <c r="G45" i="1"/>
  <c r="O64" i="1"/>
  <c r="N64" i="1"/>
  <c r="Q63" i="1"/>
  <c r="O63" i="1"/>
  <c r="L62" i="1"/>
  <c r="Q62" i="1" s="1"/>
  <c r="R62" i="1" s="1"/>
  <c r="K62" i="1"/>
  <c r="N62" i="1" s="1"/>
  <c r="L61" i="1"/>
  <c r="Q61" i="1" s="1"/>
  <c r="R61" i="1" s="1"/>
  <c r="K61" i="1"/>
  <c r="N61" i="1" s="1"/>
  <c r="N58" i="1"/>
  <c r="Q65" i="1" s="1"/>
  <c r="M58" i="1"/>
  <c r="N63" i="1" s="1"/>
  <c r="L58" i="1"/>
  <c r="K58" i="1"/>
  <c r="J58" i="1"/>
  <c r="N57" i="1"/>
  <c r="Q64" i="1" s="1"/>
  <c r="M57" i="1"/>
  <c r="O57" i="1" s="1"/>
  <c r="L57" i="1"/>
  <c r="K57" i="1"/>
  <c r="J57" i="1"/>
  <c r="O56" i="1"/>
  <c r="N56" i="1"/>
  <c r="O65" i="1" s="1"/>
  <c r="M56" i="1"/>
  <c r="N65" i="1" s="1"/>
  <c r="L56" i="1"/>
  <c r="K56" i="1"/>
  <c r="J56" i="1"/>
  <c r="P49" i="1"/>
  <c r="S47" i="1"/>
  <c r="Q47" i="1"/>
  <c r="R47" i="1" s="1"/>
  <c r="P47" i="1"/>
  <c r="S46" i="1"/>
  <c r="Q46" i="1"/>
  <c r="R46" i="1" s="1"/>
  <c r="P46" i="1"/>
  <c r="S45" i="1"/>
  <c r="Q45" i="1"/>
  <c r="R45" i="1" s="1"/>
  <c r="P45" i="1"/>
  <c r="Q49" i="1" l="1"/>
  <c r="O62" i="1"/>
  <c r="K60" i="1"/>
  <c r="N60" i="1" s="1"/>
  <c r="O58" i="1"/>
  <c r="L60" i="1"/>
  <c r="O61" i="1"/>
  <c r="Q60" i="1" l="1"/>
  <c r="R60" i="1" s="1"/>
  <c r="O60" i="1"/>
  <c r="W40" i="25" l="1"/>
  <c r="V40" i="25"/>
  <c r="U40" i="25"/>
  <c r="T40" i="25"/>
  <c r="D40" i="25"/>
  <c r="W39" i="25"/>
  <c r="V39" i="25"/>
  <c r="U39" i="25"/>
  <c r="T39" i="25"/>
  <c r="E39" i="25"/>
  <c r="W38" i="25"/>
  <c r="V38" i="25"/>
  <c r="U38" i="25"/>
  <c r="T38" i="25"/>
  <c r="H38" i="25"/>
  <c r="H40" i="25" s="1"/>
  <c r="G38" i="25"/>
  <c r="G40" i="25" s="1"/>
  <c r="F38" i="25"/>
  <c r="F40" i="25" s="1"/>
  <c r="E38" i="25"/>
  <c r="E40" i="25" s="1"/>
  <c r="D38" i="25"/>
  <c r="C38" i="25"/>
  <c r="C40" i="25" s="1"/>
  <c r="W37" i="25"/>
  <c r="V37" i="25"/>
  <c r="U37" i="25"/>
  <c r="T37" i="25"/>
  <c r="H37" i="25"/>
  <c r="G37" i="25"/>
  <c r="F37" i="25"/>
  <c r="E37" i="25"/>
  <c r="D37" i="25"/>
  <c r="C37" i="25"/>
  <c r="B37" i="25"/>
  <c r="M27" i="25"/>
  <c r="L27" i="25"/>
  <c r="K27" i="25"/>
  <c r="J27" i="25"/>
  <c r="M26" i="25"/>
  <c r="L26" i="25"/>
  <c r="K26" i="25"/>
  <c r="J26" i="25"/>
  <c r="M25" i="25"/>
  <c r="L25" i="25"/>
  <c r="K25" i="25"/>
  <c r="J25" i="25"/>
  <c r="M24" i="25"/>
  <c r="L24" i="25"/>
  <c r="K24" i="25"/>
  <c r="J24" i="25"/>
  <c r="M23" i="25"/>
  <c r="L23" i="25"/>
  <c r="K23" i="25"/>
  <c r="J23" i="25"/>
  <c r="M22" i="25"/>
  <c r="L22" i="25"/>
  <c r="K22" i="25"/>
  <c r="J22" i="25"/>
  <c r="M21" i="25"/>
  <c r="L21" i="25"/>
  <c r="K21" i="25"/>
  <c r="J21" i="25"/>
  <c r="M20" i="25"/>
  <c r="L20" i="25"/>
  <c r="K20" i="25"/>
  <c r="J20" i="25"/>
  <c r="M19" i="25"/>
  <c r="L19" i="25"/>
  <c r="K19" i="25"/>
  <c r="J19" i="25"/>
  <c r="M18" i="25"/>
  <c r="L18" i="25"/>
  <c r="K18" i="25"/>
  <c r="J18" i="25"/>
  <c r="M17" i="25"/>
  <c r="L17" i="25"/>
  <c r="K17" i="25"/>
  <c r="J17" i="25"/>
  <c r="M16" i="25"/>
  <c r="L16" i="25"/>
  <c r="K16" i="25"/>
  <c r="J16" i="25"/>
  <c r="M15" i="25"/>
  <c r="L15" i="25"/>
  <c r="K15" i="25"/>
  <c r="J15" i="25"/>
  <c r="L14" i="25"/>
  <c r="K14" i="25"/>
  <c r="J14" i="25"/>
  <c r="M13" i="25"/>
  <c r="L13" i="25"/>
  <c r="K13" i="25"/>
  <c r="J13" i="25"/>
  <c r="M12" i="25"/>
  <c r="L12" i="25"/>
  <c r="K12" i="25"/>
  <c r="J12" i="25"/>
  <c r="M11" i="25"/>
  <c r="L11" i="25"/>
  <c r="K11" i="25"/>
  <c r="J11" i="25"/>
  <c r="M10" i="25"/>
  <c r="L10" i="25"/>
  <c r="K10" i="25"/>
  <c r="J10" i="25"/>
  <c r="M9" i="25"/>
  <c r="L9" i="25"/>
  <c r="K9" i="25"/>
  <c r="J9" i="25"/>
  <c r="M8" i="25"/>
  <c r="L8" i="25"/>
  <c r="K8" i="25"/>
  <c r="J8" i="25"/>
  <c r="M7" i="25"/>
  <c r="L7" i="25"/>
  <c r="K7" i="25"/>
  <c r="J7" i="25"/>
  <c r="M6" i="25"/>
  <c r="L6" i="25"/>
  <c r="K6" i="25"/>
  <c r="J6" i="25"/>
  <c r="M5" i="25"/>
  <c r="L5" i="25"/>
  <c r="K5" i="25"/>
  <c r="J5" i="25"/>
  <c r="O23" i="22" l="1"/>
  <c r="J4" i="22"/>
  <c r="K4" i="22"/>
  <c r="J5" i="22"/>
  <c r="K5" i="22"/>
  <c r="L5" i="22"/>
  <c r="M5" i="22"/>
  <c r="J6" i="22"/>
  <c r="K6" i="22"/>
  <c r="L6" i="22"/>
  <c r="M6" i="22"/>
  <c r="J7" i="22"/>
  <c r="K7" i="22"/>
  <c r="M7" i="22"/>
  <c r="J8" i="22"/>
  <c r="K8" i="22"/>
  <c r="L8" i="22"/>
  <c r="M8" i="22"/>
  <c r="J9" i="22"/>
  <c r="K9" i="22"/>
  <c r="L9" i="22"/>
  <c r="M9" i="22"/>
  <c r="J10" i="22"/>
  <c r="K10" i="22"/>
  <c r="M10" i="22"/>
  <c r="J11" i="22"/>
  <c r="K11" i="22"/>
  <c r="L11" i="22"/>
  <c r="M11" i="22"/>
  <c r="J12" i="22"/>
  <c r="K12" i="22"/>
  <c r="L12" i="22"/>
  <c r="M12" i="22"/>
  <c r="J13" i="22"/>
  <c r="K13" i="22"/>
  <c r="L13" i="22"/>
  <c r="M13" i="22"/>
  <c r="J14" i="22"/>
  <c r="K14" i="22"/>
  <c r="L14" i="22"/>
  <c r="M14" i="22"/>
  <c r="J15" i="22"/>
  <c r="K15" i="22"/>
  <c r="L15" i="22"/>
  <c r="M15" i="22"/>
  <c r="J16" i="22"/>
  <c r="K16" i="22"/>
  <c r="L16" i="22"/>
  <c r="M16" i="22"/>
  <c r="J17" i="22"/>
  <c r="K17" i="22"/>
  <c r="L17" i="22"/>
  <c r="M17" i="22"/>
  <c r="J18" i="22"/>
  <c r="K18" i="22"/>
  <c r="L18" i="22"/>
  <c r="M18" i="22"/>
  <c r="J19" i="22"/>
  <c r="K19" i="22"/>
  <c r="L19" i="22"/>
  <c r="M19" i="22"/>
  <c r="J20" i="22"/>
  <c r="K20" i="22"/>
  <c r="L20" i="22"/>
  <c r="M20" i="22"/>
  <c r="J21" i="22"/>
  <c r="K21" i="22"/>
  <c r="L21" i="22"/>
  <c r="M21" i="22"/>
  <c r="J22" i="22"/>
  <c r="K22" i="22"/>
  <c r="L22" i="22"/>
  <c r="M22" i="22"/>
  <c r="J23" i="22"/>
  <c r="K23" i="22"/>
  <c r="L23" i="22"/>
  <c r="M23" i="22"/>
  <c r="J24" i="22"/>
  <c r="K24" i="22"/>
  <c r="L24" i="22"/>
  <c r="M24" i="22"/>
  <c r="K3" i="22"/>
  <c r="L3" i="22"/>
  <c r="M3" i="22"/>
  <c r="J3" i="22"/>
  <c r="F44" i="1" l="1"/>
  <c r="F49" i="1"/>
  <c r="F45" i="1"/>
  <c r="F47" i="1"/>
  <c r="F52" i="1"/>
  <c r="F48" i="1"/>
  <c r="F46" i="1"/>
  <c r="F54" i="1"/>
  <c r="F50" i="1"/>
  <c r="F51" i="1"/>
  <c r="F56" i="1"/>
  <c r="F58" i="1"/>
  <c r="F57" i="1"/>
  <c r="F62" i="1"/>
  <c r="F61" i="1"/>
  <c r="F59" i="1"/>
  <c r="F64" i="1"/>
  <c r="F63" i="1"/>
  <c r="F60" i="1"/>
  <c r="F53" i="1"/>
  <c r="G44" i="1" l="1"/>
  <c r="Q48" i="1"/>
  <c r="P48" i="1"/>
  <c r="V45" i="1" l="1"/>
  <c r="V47" i="1"/>
  <c r="V46" i="1"/>
  <c r="T62" i="1"/>
  <c r="T61" i="1"/>
  <c r="T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51" authorId="0" shapeId="0" xr:uid="{2CA3DF4F-AE22-426A-8785-0B18C31A3A1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O52" authorId="0" shapeId="0" xr:uid="{85D47C04-C4CF-4C44-BC47-D5D471B6F27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O53" authorId="0" shapeId="0" xr:uid="{93846217-9F95-472F-9C7C-1F8B88248CA6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2735EF6-1CFF-4CFF-80B2-FDE08F70491E}" keepAlive="1" name="Query - data-8Z9nL" description="Connessione alla query 'data-8Z9nL' nella cartella di lavoro." type="5" refreshedVersion="8" background="1" saveData="1">
    <dbPr connection="Provider=Microsoft.Mashup.OleDb.1;Data Source=$Workbook$;Location=data-8Z9nL;Extended Properties=&quot;&quot;" command="SELECT * FROM [data-8Z9nL]"/>
  </connection>
</connections>
</file>

<file path=xl/sharedStrings.xml><?xml version="1.0" encoding="utf-8"?>
<sst xmlns="http://schemas.openxmlformats.org/spreadsheetml/2006/main" count="921" uniqueCount="151">
  <si>
    <t>Rischio di povertà o esclusione sociale</t>
  </si>
  <si>
    <t>Rischio di povertà</t>
  </si>
  <si>
    <t>Bassa intensità lavorativa</t>
  </si>
  <si>
    <t>Grave deprivazione materiale e sociale</t>
  </si>
  <si>
    <t>Piemonte</t>
  </si>
  <si>
    <t>Valle d'Aosta</t>
  </si>
  <si>
    <t>..</t>
  </si>
  <si>
    <t>Valle d'Aosta/Vallée d'Aoste</t>
  </si>
  <si>
    <t>5,6 (b)</t>
  </si>
  <si>
    <t>Liguria</t>
  </si>
  <si>
    <t>Lombardia</t>
  </si>
  <si>
    <t>Trentino-Alto Adige</t>
  </si>
  <si>
    <t>Bolzano/Bozen</t>
  </si>
  <si>
    <t>3,4 (b)</t>
  </si>
  <si>
    <t>Trento</t>
  </si>
  <si>
    <t>5,0 (b)</t>
  </si>
  <si>
    <t>Veneto</t>
  </si>
  <si>
    <t>Friuli-Venezia Giulia</t>
  </si>
  <si>
    <t>Emilia-Romagna</t>
  </si>
  <si>
    <t>0,9 (b)</t>
  </si>
  <si>
    <t>Toscana</t>
  </si>
  <si>
    <t>Umbria</t>
  </si>
  <si>
    <t>1,3 (b)</t>
  </si>
  <si>
    <t>Marche</t>
  </si>
  <si>
    <t>2,1 (b)</t>
  </si>
  <si>
    <t>Lazio</t>
  </si>
  <si>
    <t>Abruzzo</t>
  </si>
  <si>
    <t>Molise</t>
  </si>
  <si>
    <t>4,9 (b)</t>
  </si>
  <si>
    <t>Campania</t>
  </si>
  <si>
    <t>Puglia</t>
  </si>
  <si>
    <t>Basilicata</t>
  </si>
  <si>
    <t>8,8 (b)</t>
  </si>
  <si>
    <t>Calabria</t>
  </si>
  <si>
    <t>Sicilia</t>
  </si>
  <si>
    <t>Sardegna</t>
  </si>
  <si>
    <t>Italia</t>
  </si>
  <si>
    <t>Nord-Ovest</t>
  </si>
  <si>
    <t>Nord-Est</t>
  </si>
  <si>
    <t>Centro</t>
  </si>
  <si>
    <t>Mezzogiorno</t>
  </si>
  <si>
    <t xml:space="preserve">Dataset: </t>
  </si>
  <si>
    <t xml:space="preserve">Last updated: </t>
  </si>
  <si>
    <t>13/06/2023 11:00</t>
  </si>
  <si>
    <t>Time frequency</t>
  </si>
  <si>
    <t>Annual</t>
  </si>
  <si>
    <t>Unit of measure</t>
  </si>
  <si>
    <t>Percentage</t>
  </si>
  <si>
    <t>GEO/TIME</t>
  </si>
  <si>
    <t>2015</t>
  </si>
  <si>
    <t>2016</t>
  </si>
  <si>
    <t>2017</t>
  </si>
  <si>
    <t>2018</t>
  </si>
  <si>
    <t>2019</t>
  </si>
  <si>
    <t>2020</t>
  </si>
  <si>
    <t>2021</t>
  </si>
  <si>
    <t>Provincia Autonoma di Bolzano/Bozen</t>
  </si>
  <si>
    <t>Provincia Autonoma di Trento</t>
  </si>
  <si>
    <t/>
  </si>
  <si>
    <t>2022</t>
  </si>
  <si>
    <t>Centro (IT)</t>
  </si>
  <si>
    <t>Sud</t>
  </si>
  <si>
    <t>Isole</t>
  </si>
  <si>
    <t>Incidenza di rischio di povertà o esclusione sociale                                 (%)</t>
  </si>
  <si>
    <t>Individui a rischio di povertà  o esclusione sociale                     (migliaia)</t>
  </si>
  <si>
    <t>Popolazione media residente                  (migliaia)</t>
  </si>
  <si>
    <t>migliaia</t>
  </si>
  <si>
    <t>2021-2019</t>
  </si>
  <si>
    <t>er</t>
  </si>
  <si>
    <t>Nord-est</t>
  </si>
  <si>
    <t>ne</t>
  </si>
  <si>
    <t>it</t>
  </si>
  <si>
    <t>diff  er-ne</t>
  </si>
  <si>
    <t>ISTAT</t>
  </si>
  <si>
    <t>diff  er-it</t>
  </si>
  <si>
    <t>Pop res 1.1.</t>
  </si>
  <si>
    <t>Italy</t>
  </si>
  <si>
    <t xml:space="preserve">  Nord-est</t>
  </si>
  <si>
    <t>Friuli-Venezia G.</t>
  </si>
  <si>
    <t xml:space="preserve">    Emilia-Romagna</t>
  </si>
  <si>
    <t>pop media istat</t>
  </si>
  <si>
    <t>Nro di poveri</t>
  </si>
  <si>
    <t>Data extracted on 24/05/2024 10:06:59 from [ESTAT]</t>
  </si>
  <si>
    <t>Persons at risk of poverty or social exclusion by NUTS regions [ilc_peps11n__custom_11524795]</t>
  </si>
  <si>
    <t>16/05/2024 23:00</t>
  </si>
  <si>
    <t>TIME</t>
  </si>
  <si>
    <t>2014</t>
  </si>
  <si>
    <t>2023</t>
  </si>
  <si>
    <t>GEO (Labels)</t>
  </si>
  <si>
    <t>:</t>
  </si>
  <si>
    <t>Valle d’Aosta/Vallée d’Aoste</t>
  </si>
  <si>
    <t>Special value</t>
  </si>
  <si>
    <t>not available</t>
  </si>
  <si>
    <t>Data extracted on 20/06/2023 13:51:04 from [ESTAT]</t>
  </si>
  <si>
    <t>People at risk of poverty or social exclusion by NUTS 2 regions [TGS00107]</t>
  </si>
  <si>
    <t>Percentage of total population</t>
  </si>
  <si>
    <t>NE</t>
  </si>
  <si>
    <t>2008</t>
  </si>
  <si>
    <t>2009</t>
  </si>
  <si>
    <t>2010</t>
  </si>
  <si>
    <t>2011</t>
  </si>
  <si>
    <t>2012</t>
  </si>
  <si>
    <t>2013</t>
  </si>
  <si>
    <t>Rischio di povertà o eslusione sociale</t>
  </si>
  <si>
    <t>Grave deprivazione materiale</t>
  </si>
  <si>
    <t>Bassa intensità di lavoro</t>
  </si>
  <si>
    <t>IT</t>
  </si>
  <si>
    <t>ER</t>
  </si>
  <si>
    <t>Anno 2024</t>
  </si>
  <si>
    <t>10,7 (b)</t>
  </si>
  <si>
    <t>9,2 (b)</t>
  </si>
  <si>
    <t>6,5 (b)</t>
  </si>
  <si>
    <t>4,2 (b)</t>
  </si>
  <si>
    <t>7,2 (b)</t>
  </si>
  <si>
    <t>5,1(b)</t>
  </si>
  <si>
    <t>3,0 (b)</t>
  </si>
  <si>
    <t>2,8 (b)</t>
  </si>
  <si>
    <t>consolidato</t>
  </si>
  <si>
    <t>formula di calolo</t>
  </si>
  <si>
    <t>p.a. di Bolzano</t>
  </si>
  <si>
    <t xml:space="preserve">trentino </t>
  </si>
  <si>
    <t>p.a. di Trento</t>
  </si>
  <si>
    <t>Data extracted on 28/03/2025 16:15:35 from [ESTAT]</t>
  </si>
  <si>
    <t>Persons at risk of poverty or social exclusion by NUTS region [ilc_peps11n__custom_16034252]</t>
  </si>
  <si>
    <t>28/03/2025 11:00</t>
  </si>
  <si>
    <t>2024</t>
  </si>
  <si>
    <r>
      <t>PROSPETTO 2.</t>
    </r>
    <r>
      <rPr>
        <sz val="11"/>
        <color indexed="56"/>
        <rFont val="Arial"/>
        <family val="2"/>
      </rPr>
      <t xml:space="preserve"> INDICATORI DI POVERTÀ O ESCLUSIONE SOCIALE PER REGIONE - EUROPA 2030 </t>
    </r>
    <r>
      <rPr>
        <sz val="10"/>
        <rFont val="Arial"/>
        <family val="2"/>
      </rPr>
      <t xml:space="preserve">(a). </t>
    </r>
  </si>
  <si>
    <t>Anni 2024 e 2025, per 100 individui con le stesse caratteristiche</t>
  </si>
  <si>
    <t>Anno 2025</t>
  </si>
  <si>
    <t>2024-2025</t>
  </si>
  <si>
    <t>3,9 (b)</t>
  </si>
  <si>
    <t>5,7 (b)</t>
  </si>
  <si>
    <t>1,8 (b)</t>
  </si>
  <si>
    <t>1,5 (b)</t>
  </si>
  <si>
    <t>13,5 (b)</t>
  </si>
  <si>
    <t>4,5 (b)</t>
  </si>
  <si>
    <t>(a) Il rischio di povertà è calcolato sui redditi dell'anno precedente quello d'indagine e la bassa intensità di lavoro è calcolata sul numero totale di mesi lavorati dai componenti della famiglia nell'anno precedente quello d'indagine.</t>
  </si>
  <si>
    <t>(b) Stima corrispondente ad una numerosità campionaria compresa tra 20 e 49 unità.</t>
  </si>
  <si>
    <t>(..) Stima corrispondente a una numerosità campionaria inferiore alle 20 unità.</t>
  </si>
  <si>
    <r>
      <t>PROSPETTO 1.</t>
    </r>
    <r>
      <rPr>
        <sz val="11"/>
        <color indexed="56"/>
        <rFont val="Arial"/>
        <family val="2"/>
      </rPr>
      <t xml:space="preserve"> INDICATORI DI POVERTÀ O ESCLUSIONE SOCIALE, PER RIPARTIZIONE E CARATTERISTICHE DELLA FAMIGLIA - EUROPA 2030 (a). </t>
    </r>
  </si>
  <si>
    <t>sp</t>
  </si>
  <si>
    <t xml:space="preserve">Bassa intensità lavorativa </t>
  </si>
  <si>
    <t>Ripartizione</t>
  </si>
  <si>
    <t>al mese</t>
  </si>
  <si>
    <t>t+1 - t</t>
  </si>
  <si>
    <t>2022-2020</t>
  </si>
  <si>
    <t>t+1 - t in %</t>
  </si>
  <si>
    <t>2.363 euro annui (1.030 euro al mese) per una famiglia di un componente adulto</t>
  </si>
  <si>
    <t>2025-24</t>
  </si>
  <si>
    <t>dati provvisori</t>
  </si>
  <si>
    <t>POP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</si>
</sst>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##########"/>
  </numFmts>
  <fonts count="33" x14ac:knownFonts="1">
    <font>
      <sz val="11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8"/>
      <name val="Arial Narrow"/>
      <family val="2"/>
    </font>
    <font>
      <sz val="11"/>
      <color rgb="FF1F497D"/>
      <name val="Arial Black"/>
      <family val="2"/>
    </font>
    <font>
      <sz val="11"/>
      <color indexed="56"/>
      <name val="Arial"/>
      <family val="2"/>
    </font>
    <font>
      <sz val="11"/>
      <color theme="1"/>
      <name val="Calibri"/>
      <family val="2"/>
    </font>
    <font>
      <sz val="11"/>
      <color rgb="FF1F497D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color rgb="FF1F497D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rgb="FFFFFFFF"/>
      <name val="Arial Narrow"/>
      <family val="2"/>
    </font>
    <font>
      <b/>
      <sz val="9"/>
      <color indexed="9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10"/>
      <name val="Times New Roman"/>
      <family val="1"/>
    </font>
    <font>
      <sz val="12"/>
      <color rgb="FF00295A"/>
      <name val="Arial"/>
      <family val="2"/>
    </font>
    <font>
      <sz val="8"/>
      <color rgb="FF000000"/>
      <name val="Courier New"/>
      <family val="3"/>
    </font>
    <font>
      <sz val="13"/>
      <color rgb="FF000000"/>
      <name val="Calibri"/>
      <family val="2"/>
    </font>
    <font>
      <sz val="9"/>
      <name val="Arial"/>
    </font>
    <font>
      <sz val="8"/>
      <color rgb="FF00295A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rgb="FF4669A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1F3864"/>
      </top>
      <bottom style="medium">
        <color rgb="FF00008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002060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BFBFBF"/>
      </right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indexed="8"/>
      </left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0" fontId="2" fillId="0" borderId="0"/>
    <xf numFmtId="0" fontId="7" fillId="0" borderId="0"/>
    <xf numFmtId="0" fontId="4" fillId="0" borderId="0"/>
    <xf numFmtId="0" fontId="25" fillId="0" borderId="0"/>
    <xf numFmtId="0" fontId="4" fillId="0" borderId="0"/>
  </cellStyleXfs>
  <cellXfs count="117">
    <xf numFmtId="0" fontId="0" fillId="0" borderId="0" xfId="0"/>
    <xf numFmtId="0" fontId="6" fillId="0" borderId="0" xfId="0" applyFont="1"/>
    <xf numFmtId="0" fontId="4" fillId="2" borderId="1" xfId="0" applyFont="1" applyFill="1" applyBorder="1"/>
    <xf numFmtId="0" fontId="6" fillId="5" borderId="0" xfId="0" applyFont="1" applyFill="1"/>
    <xf numFmtId="165" fontId="4" fillId="0" borderId="1" xfId="0" applyNumberFormat="1" applyFont="1" applyBorder="1"/>
    <xf numFmtId="0" fontId="7" fillId="0" borderId="0" xfId="0" applyFont="1"/>
    <xf numFmtId="1" fontId="0" fillId="0" borderId="0" xfId="0" applyNumberFormat="1"/>
    <xf numFmtId="0" fontId="14" fillId="0" borderId="0" xfId="0" applyFont="1" applyAlignment="1">
      <alignment vertical="center" wrapText="1"/>
    </xf>
    <xf numFmtId="164" fontId="14" fillId="0" borderId="0" xfId="0" applyNumberFormat="1" applyFont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6" fillId="3" borderId="9" xfId="0" applyFont="1" applyFill="1" applyBorder="1" applyAlignment="1">
      <alignment horizontal="left" vertical="center" wrapText="1"/>
    </xf>
    <xf numFmtId="0" fontId="2" fillId="0" borderId="0" xfId="3"/>
    <xf numFmtId="0" fontId="7" fillId="0" borderId="0" xfId="4"/>
    <xf numFmtId="0" fontId="6" fillId="5" borderId="0" xfId="4" applyFont="1" applyFill="1"/>
    <xf numFmtId="0" fontId="22" fillId="5" borderId="3" xfId="4" applyFont="1" applyFill="1" applyBorder="1"/>
    <xf numFmtId="0" fontId="22" fillId="5" borderId="12" xfId="4" applyFont="1" applyFill="1" applyBorder="1"/>
    <xf numFmtId="165" fontId="4" fillId="0" borderId="1" xfId="0" applyNumberFormat="1" applyFont="1" applyBorder="1" applyAlignment="1">
      <alignment horizontal="right"/>
    </xf>
    <xf numFmtId="165" fontId="4" fillId="5" borderId="1" xfId="0" applyNumberFormat="1" applyFont="1" applyFill="1" applyBorder="1" applyAlignment="1">
      <alignment horizontal="right"/>
    </xf>
    <xf numFmtId="0" fontId="1" fillId="0" borderId="0" xfId="3" applyFont="1"/>
    <xf numFmtId="164" fontId="21" fillId="7" borderId="2" xfId="0" applyNumberFormat="1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left" vertical="center"/>
    </xf>
    <xf numFmtId="166" fontId="24" fillId="9" borderId="0" xfId="0" applyNumberFormat="1" applyFont="1" applyFill="1" applyAlignment="1">
      <alignment horizontal="right" vertical="center" shrinkToFit="1"/>
    </xf>
    <xf numFmtId="3" fontId="24" fillId="9" borderId="0" xfId="0" applyNumberFormat="1" applyFont="1" applyFill="1" applyAlignment="1">
      <alignment horizontal="right" vertical="center" shrinkToFit="1"/>
    </xf>
    <xf numFmtId="166" fontId="24" fillId="0" borderId="0" xfId="0" applyNumberFormat="1" applyFont="1" applyAlignment="1">
      <alignment horizontal="right" vertical="center" shrinkToFit="1"/>
    </xf>
    <xf numFmtId="165" fontId="24" fillId="0" borderId="0" xfId="0" applyNumberFormat="1" applyFont="1" applyAlignment="1">
      <alignment horizontal="right" vertical="center" shrinkToFit="1"/>
    </xf>
    <xf numFmtId="165" fontId="24" fillId="9" borderId="0" xfId="0" applyNumberFormat="1" applyFont="1" applyFill="1" applyAlignment="1">
      <alignment horizontal="right" vertical="center" shrinkToFi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0" fontId="25" fillId="0" borderId="0" xfId="6"/>
    <xf numFmtId="0" fontId="23" fillId="0" borderId="0" xfId="6" applyFont="1" applyAlignment="1">
      <alignment horizontal="left" vertical="center"/>
    </xf>
    <xf numFmtId="0" fontId="26" fillId="10" borderId="13" xfId="6" applyFont="1" applyFill="1" applyBorder="1" applyAlignment="1">
      <alignment horizontal="right" vertical="center"/>
    </xf>
    <xf numFmtId="0" fontId="26" fillId="10" borderId="13" xfId="6" applyFont="1" applyFill="1" applyBorder="1" applyAlignment="1">
      <alignment horizontal="left" vertical="center"/>
    </xf>
    <xf numFmtId="0" fontId="23" fillId="8" borderId="13" xfId="6" applyFont="1" applyFill="1" applyBorder="1" applyAlignment="1">
      <alignment horizontal="left" vertical="center"/>
    </xf>
    <xf numFmtId="3" fontId="24" fillId="9" borderId="0" xfId="6" applyNumberFormat="1" applyFont="1" applyFill="1" applyAlignment="1">
      <alignment horizontal="right" vertical="center" shrinkToFit="1"/>
    </xf>
    <xf numFmtId="166" fontId="24" fillId="9" borderId="0" xfId="6" applyNumberFormat="1" applyFont="1" applyFill="1" applyAlignment="1">
      <alignment horizontal="right" vertical="center" shrinkToFit="1"/>
    </xf>
    <xf numFmtId="3" fontId="24" fillId="0" borderId="0" xfId="6" applyNumberFormat="1" applyFont="1" applyAlignment="1">
      <alignment horizontal="right" vertical="center" shrinkToFit="1"/>
    </xf>
    <xf numFmtId="166" fontId="24" fillId="0" borderId="0" xfId="6" applyNumberFormat="1" applyFont="1" applyAlignment="1">
      <alignment horizontal="right" vertical="center" shrinkToFit="1"/>
    </xf>
    <xf numFmtId="165" fontId="24" fillId="0" borderId="0" xfId="6" applyNumberFormat="1" applyFont="1" applyAlignment="1">
      <alignment horizontal="right" vertical="center" shrinkToFit="1"/>
    </xf>
    <xf numFmtId="165" fontId="24" fillId="9" borderId="0" xfId="6" applyNumberFormat="1" applyFont="1" applyFill="1" applyAlignment="1">
      <alignment horizontal="right" vertical="center" shrinkToFit="1"/>
    </xf>
    <xf numFmtId="164" fontId="14" fillId="11" borderId="0" xfId="0" applyNumberFormat="1" applyFont="1" applyFill="1" applyAlignment="1">
      <alignment horizontal="right" vertical="center" wrapText="1"/>
    </xf>
    <xf numFmtId="164" fontId="14" fillId="11" borderId="8" xfId="0" applyNumberFormat="1" applyFont="1" applyFill="1" applyBorder="1" applyAlignment="1">
      <alignment horizontal="right" vertical="center" wrapText="1"/>
    </xf>
    <xf numFmtId="0" fontId="15" fillId="13" borderId="7" xfId="0" applyFont="1" applyFill="1" applyBorder="1" applyAlignment="1">
      <alignment horizontal="right" vertical="center" wrapText="1"/>
    </xf>
    <xf numFmtId="164" fontId="15" fillId="11" borderId="0" xfId="0" applyNumberFormat="1" applyFont="1" applyFill="1" applyAlignment="1">
      <alignment horizontal="left" vertical="center" wrapText="1"/>
    </xf>
    <xf numFmtId="3" fontId="14" fillId="11" borderId="0" xfId="0" applyNumberFormat="1" applyFont="1" applyFill="1" applyAlignment="1">
      <alignment horizontal="right" vertical="center" wrapText="1"/>
    </xf>
    <xf numFmtId="164" fontId="15" fillId="11" borderId="8" xfId="0" applyNumberFormat="1" applyFont="1" applyFill="1" applyBorder="1" applyAlignment="1">
      <alignment horizontal="left" vertical="center" wrapText="1"/>
    </xf>
    <xf numFmtId="3" fontId="14" fillId="11" borderId="8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/>
    </xf>
    <xf numFmtId="3" fontId="3" fillId="14" borderId="14" xfId="0" applyNumberFormat="1" applyFont="1" applyFill="1" applyBorder="1" applyAlignment="1">
      <alignment horizontal="right"/>
    </xf>
    <xf numFmtId="0" fontId="23" fillId="15" borderId="13" xfId="6" applyFont="1" applyFill="1" applyBorder="1" applyAlignment="1">
      <alignment horizontal="left" vertical="center"/>
    </xf>
    <xf numFmtId="0" fontId="25" fillId="16" borderId="0" xfId="6" applyFill="1"/>
    <xf numFmtId="164" fontId="17" fillId="0" borderId="10" xfId="4" applyNumberFormat="1" applyFont="1" applyBorder="1" applyAlignment="1">
      <alignment horizontal="center" vertical="center" wrapText="1"/>
    </xf>
    <xf numFmtId="164" fontId="17" fillId="4" borderId="10" xfId="4" applyNumberFormat="1" applyFont="1" applyFill="1" applyBorder="1" applyAlignment="1">
      <alignment horizontal="center" vertical="center" wrapText="1"/>
    </xf>
    <xf numFmtId="165" fontId="7" fillId="0" borderId="0" xfId="4" applyNumberFormat="1"/>
    <xf numFmtId="0" fontId="20" fillId="6" borderId="11" xfId="4" applyFont="1" applyFill="1" applyBorder="1" applyAlignment="1">
      <alignment horizontal="center" vertical="center" wrapText="1"/>
    </xf>
    <xf numFmtId="0" fontId="12" fillId="0" borderId="0" xfId="4" applyFont="1"/>
    <xf numFmtId="0" fontId="4" fillId="0" borderId="0" xfId="4" applyFont="1"/>
    <xf numFmtId="0" fontId="6" fillId="0" borderId="0" xfId="4" applyFont="1"/>
    <xf numFmtId="165" fontId="7" fillId="5" borderId="0" xfId="4" applyNumberFormat="1" applyFill="1"/>
    <xf numFmtId="0" fontId="13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7" fillId="4" borderId="10" xfId="4" applyFont="1" applyFill="1" applyBorder="1" applyAlignment="1">
      <alignment horizontal="center" vertical="center" wrapText="1"/>
    </xf>
    <xf numFmtId="0" fontId="17" fillId="5" borderId="10" xfId="4" applyFont="1" applyFill="1" applyBorder="1" applyAlignment="1">
      <alignment horizontal="center" vertical="center" wrapText="1"/>
    </xf>
    <xf numFmtId="0" fontId="21" fillId="7" borderId="2" xfId="4" applyFont="1" applyFill="1" applyBorder="1" applyAlignment="1">
      <alignment horizontal="center" vertical="center"/>
    </xf>
    <xf numFmtId="0" fontId="28" fillId="17" borderId="0" xfId="0" applyFont="1" applyFill="1" applyAlignment="1">
      <alignment vertical="top"/>
    </xf>
    <xf numFmtId="3" fontId="29" fillId="0" borderId="0" xfId="0" applyNumberFormat="1" applyFont="1"/>
    <xf numFmtId="3" fontId="0" fillId="0" borderId="0" xfId="0" applyNumberFormat="1"/>
    <xf numFmtId="164" fontId="0" fillId="0" borderId="0" xfId="0" applyNumberFormat="1"/>
    <xf numFmtId="164" fontId="0" fillId="5" borderId="0" xfId="0" applyNumberFormat="1" applyFill="1"/>
    <xf numFmtId="0" fontId="21" fillId="7" borderId="2" xfId="0" applyFont="1" applyFill="1" applyBorder="1" applyAlignment="1">
      <alignment horizontal="center" vertical="center"/>
    </xf>
    <xf numFmtId="165" fontId="0" fillId="18" borderId="0" xfId="0" applyNumberFormat="1" applyFill="1"/>
    <xf numFmtId="3" fontId="24" fillId="0" borderId="0" xfId="0" applyNumberFormat="1" applyFont="1" applyAlignment="1">
      <alignment horizontal="right" vertical="center" shrinkToFit="1"/>
    </xf>
    <xf numFmtId="0" fontId="26" fillId="0" borderId="13" xfId="6" applyFont="1" applyBorder="1" applyAlignment="1">
      <alignment horizontal="left" vertical="center"/>
    </xf>
    <xf numFmtId="0" fontId="26" fillId="10" borderId="13" xfId="0" applyFont="1" applyFill="1" applyBorder="1" applyAlignment="1">
      <alignment horizontal="left" vertical="center"/>
    </xf>
    <xf numFmtId="0" fontId="7" fillId="0" borderId="9" xfId="4" applyBorder="1" applyAlignment="1">
      <alignment horizontal="center"/>
    </xf>
    <xf numFmtId="0" fontId="9" fillId="0" borderId="5" xfId="4" applyFont="1" applyBorder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0" fillId="6" borderId="1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 vertical="center" wrapText="1"/>
    </xf>
    <xf numFmtId="164" fontId="17" fillId="4" borderId="10" xfId="0" applyNumberFormat="1" applyFont="1" applyFill="1" applyBorder="1" applyAlignment="1">
      <alignment horizontal="center" vertical="center" wrapText="1"/>
    </xf>
    <xf numFmtId="3" fontId="30" fillId="0" borderId="0" xfId="4" applyNumberFormat="1" applyFont="1"/>
    <xf numFmtId="3" fontId="7" fillId="0" borderId="0" xfId="4" applyNumberFormat="1"/>
    <xf numFmtId="164" fontId="7" fillId="0" borderId="0" xfId="4" applyNumberFormat="1"/>
    <xf numFmtId="0" fontId="16" fillId="5" borderId="9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center" vertical="center" wrapText="1"/>
    </xf>
    <xf numFmtId="164" fontId="17" fillId="5" borderId="10" xfId="0" applyNumberFormat="1" applyFont="1" applyFill="1" applyBorder="1" applyAlignment="1">
      <alignment horizontal="center" vertical="center" wrapText="1"/>
    </xf>
    <xf numFmtId="0" fontId="7" fillId="5" borderId="0" xfId="4" applyFill="1"/>
    <xf numFmtId="0" fontId="9" fillId="0" borderId="0" xfId="0" applyFont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1" fontId="7" fillId="0" borderId="0" xfId="4" applyNumberFormat="1"/>
    <xf numFmtId="166" fontId="31" fillId="0" borderId="0" xfId="0" applyNumberFormat="1" applyFont="1" applyAlignment="1">
      <alignment horizontal="right" vertical="center" shrinkToFit="1"/>
    </xf>
    <xf numFmtId="166" fontId="31" fillId="9" borderId="0" xfId="0" applyNumberFormat="1" applyFont="1" applyFill="1" applyAlignment="1">
      <alignment horizontal="right" vertical="center" shrinkToFit="1"/>
    </xf>
    <xf numFmtId="165" fontId="31" fillId="0" borderId="0" xfId="0" applyNumberFormat="1" applyFont="1" applyAlignment="1">
      <alignment horizontal="right" vertical="center" shrinkToFit="1"/>
    </xf>
    <xf numFmtId="165" fontId="31" fillId="9" borderId="0" xfId="0" applyNumberFormat="1" applyFont="1" applyFill="1" applyAlignment="1">
      <alignment horizontal="right" vertical="center" shrinkToFit="1"/>
    </xf>
    <xf numFmtId="165" fontId="19" fillId="0" borderId="4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12" borderId="6" xfId="0" applyFont="1" applyFill="1" applyBorder="1" applyAlignment="1">
      <alignment horizontal="center" vertical="center" wrapText="1"/>
    </xf>
    <xf numFmtId="0" fontId="26" fillId="0" borderId="15" xfId="6" applyFont="1" applyBorder="1" applyAlignment="1">
      <alignment horizontal="left" vertical="center"/>
    </xf>
    <xf numFmtId="0" fontId="26" fillId="0" borderId="16" xfId="6" applyFont="1" applyBorder="1" applyAlignment="1">
      <alignment horizontal="left" vertical="center"/>
    </xf>
    <xf numFmtId="0" fontId="26" fillId="10" borderId="13" xfId="6" applyFont="1" applyFill="1" applyBorder="1" applyAlignment="1">
      <alignment horizontal="left" vertical="center"/>
    </xf>
    <xf numFmtId="0" fontId="32" fillId="17" borderId="0" xfId="0" applyFont="1" applyFill="1" applyAlignment="1">
      <alignment vertical="top"/>
    </xf>
    <xf numFmtId="3" fontId="0" fillId="0" borderId="17" xfId="0" applyNumberFormat="1" applyBorder="1" applyAlignment="1">
      <alignment horizontal="right"/>
    </xf>
    <xf numFmtId="2" fontId="0" fillId="0" borderId="0" xfId="0" applyNumberFormat="1"/>
    <xf numFmtId="165" fontId="0" fillId="0" borderId="0" xfId="0" applyNumberFormat="1" applyFill="1"/>
    <xf numFmtId="165" fontId="0" fillId="19" borderId="0" xfId="0" applyNumberFormat="1" applyFill="1"/>
  </cellXfs>
  <cellStyles count="8">
    <cellStyle name="Normale" xfId="0" builtinId="0"/>
    <cellStyle name="Normale 2" xfId="1" xr:uid="{00000000-0005-0000-0000-000001000000}"/>
    <cellStyle name="Normale 2 2" xfId="7" xr:uid="{08904804-2354-49C0-B14F-23828DB2ECC7}"/>
    <cellStyle name="Normale 3" xfId="2" xr:uid="{00000000-0005-0000-0000-000002000000}"/>
    <cellStyle name="Normale 4" xfId="3" xr:uid="{74B33991-2BDE-41CE-9A61-C1C31E1950F1}"/>
    <cellStyle name="Normale 4 2" xfId="4" xr:uid="{1E9B3980-AADE-4C18-9E85-BD8CC841F46C}"/>
    <cellStyle name="Normale 5" xfId="5" xr:uid="{AE88118A-2A51-4DDE-BC23-4DAD4D27ABDF}"/>
    <cellStyle name="Normale 6" xfId="6" xr:uid="{D4999A4D-D30F-4815-8343-3A02E9382633}"/>
  </cellStyles>
  <dxfs count="0"/>
  <tableStyles count="0" defaultTableStyle="TableStyleMedium2" defaultPivotStyle="PivotStyleLight16"/>
  <colors>
    <mruColors>
      <color rgb="FFCC0000"/>
      <color rgb="FF00206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6.xml"/><Relationship Id="rId17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5" Type="http://schemas.openxmlformats.org/officeDocument/2006/relationships/worksheet" Target="worksheets/sheet2.xml"/><Relationship Id="rId15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customXml" Target="../customXml/item2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4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6521739130432E-2"/>
          <c:y val="3.7162162162162164E-2"/>
          <c:w val="0.86645962732919257"/>
          <c:h val="0.7618243243243243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Data!$C$43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808080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CC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5E-4B83-BF71-5F0E68F08600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7A-4D60-B73E-E1FB7E0B2CC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7A-4D60-B73E-E1FB7E0B2CCD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7A-4D60-B73E-E1FB7E0B2CCD}"/>
              </c:ext>
            </c:extLst>
          </c:dPt>
          <c:cat>
            <c:strRef>
              <c:f>Data!$A$44:$A$64</c:f>
              <c:strCache>
                <c:ptCount val="21"/>
                <c:pt idx="0">
                  <c:v>Valle d'Aosta</c:v>
                </c:pt>
                <c:pt idx="1">
                  <c:v>p.a. di Bolzano</c:v>
                </c:pt>
                <c:pt idx="2">
                  <c:v>Emilia-Romagna</c:v>
                </c:pt>
                <c:pt idx="3">
                  <c:v>p.a. di Trento</c:v>
                </c:pt>
                <c:pt idx="4">
                  <c:v>Friuli-Venezia G.</c:v>
                </c:pt>
                <c:pt idx="5">
                  <c:v>Lombardia</c:v>
                </c:pt>
                <c:pt idx="6">
                  <c:v>Umbria</c:v>
                </c:pt>
                <c:pt idx="7">
                  <c:v>Marche</c:v>
                </c:pt>
                <c:pt idx="8">
                  <c:v>Veneto</c:v>
                </c:pt>
                <c:pt idx="9">
                  <c:v>Piemonte</c:v>
                </c:pt>
                <c:pt idx="10">
                  <c:v>Toscana</c:v>
                </c:pt>
                <c:pt idx="11">
                  <c:v>Liguria</c:v>
                </c:pt>
                <c:pt idx="12">
                  <c:v>Lazio</c:v>
                </c:pt>
                <c:pt idx="13">
                  <c:v>Molise</c:v>
                </c:pt>
                <c:pt idx="14">
                  <c:v>Abruzzo</c:v>
                </c:pt>
                <c:pt idx="15">
                  <c:v>Basilicata</c:v>
                </c:pt>
                <c:pt idx="16">
                  <c:v>Sardegna</c:v>
                </c:pt>
                <c:pt idx="17">
                  <c:v>Puglia</c:v>
                </c:pt>
                <c:pt idx="18">
                  <c:v>Campania</c:v>
                </c:pt>
                <c:pt idx="19">
                  <c:v>Sicilia</c:v>
                </c:pt>
                <c:pt idx="20">
                  <c:v>Calabria</c:v>
                </c:pt>
              </c:strCache>
            </c:strRef>
          </c:cat>
          <c:val>
            <c:numRef>
              <c:f>Data!$C$44:$C$64</c:f>
              <c:numCache>
                <c:formatCode>General</c:formatCode>
                <c:ptCount val="21"/>
                <c:pt idx="0" formatCode="0.0">
                  <c:v>5.6</c:v>
                </c:pt>
                <c:pt idx="1">
                  <c:v>7</c:v>
                </c:pt>
                <c:pt idx="2">
                  <c:v>8.1999999999999993</c:v>
                </c:pt>
                <c:pt idx="3">
                  <c:v>10.8</c:v>
                </c:pt>
                <c:pt idx="4">
                  <c:v>11.6</c:v>
                </c:pt>
                <c:pt idx="5">
                  <c:v>12.5</c:v>
                </c:pt>
                <c:pt idx="6">
                  <c:v>13.5</c:v>
                </c:pt>
                <c:pt idx="7">
                  <c:v>13.9</c:v>
                </c:pt>
                <c:pt idx="8">
                  <c:v>14.6</c:v>
                </c:pt>
                <c:pt idx="9">
                  <c:v>16.899999999999999</c:v>
                </c:pt>
                <c:pt idx="10">
                  <c:v>18.100000000000001</c:v>
                </c:pt>
                <c:pt idx="11">
                  <c:v>19.7</c:v>
                </c:pt>
                <c:pt idx="12">
                  <c:v>20.7</c:v>
                </c:pt>
                <c:pt idx="13">
                  <c:v>22.8</c:v>
                </c:pt>
                <c:pt idx="14">
                  <c:v>24.7</c:v>
                </c:pt>
                <c:pt idx="15">
                  <c:v>25.1</c:v>
                </c:pt>
                <c:pt idx="16">
                  <c:v>29.7</c:v>
                </c:pt>
                <c:pt idx="17">
                  <c:v>35</c:v>
                </c:pt>
                <c:pt idx="18">
                  <c:v>41.2</c:v>
                </c:pt>
                <c:pt idx="19">
                  <c:v>44</c:v>
                </c:pt>
                <c:pt idx="20">
                  <c:v>45.3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5E-4B83-BF71-5F0E68F08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65"/>
        <c:axId val="1420355167"/>
        <c:axId val="1"/>
      </c:barChart>
      <c:lineChart>
        <c:grouping val="stacked"/>
        <c:varyColors val="0"/>
        <c:ser>
          <c:idx val="1"/>
          <c:order val="0"/>
          <c:tx>
            <c:strRef>
              <c:f>Data!$B$43</c:f>
              <c:strCache>
                <c:ptCount val="1"/>
                <c:pt idx="0">
                  <c:v>2024</c:v>
                </c:pt>
              </c:strCache>
            </c:strRef>
          </c:tx>
          <c:spPr>
            <a:ln w="12700">
              <a:noFill/>
              <a:prstDash val="solid"/>
            </a:ln>
          </c:spPr>
          <c:marker>
            <c:symbol val="dash"/>
            <c:size val="21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957A-4D60-B73E-E1FB7E0B2CCD}"/>
              </c:ext>
            </c:extLst>
          </c:dPt>
          <c:cat>
            <c:strRef>
              <c:f>Data!$A$44:$A$64</c:f>
              <c:strCache>
                <c:ptCount val="21"/>
                <c:pt idx="0">
                  <c:v>Valle d'Aosta</c:v>
                </c:pt>
                <c:pt idx="1">
                  <c:v>p.a. di Bolzano</c:v>
                </c:pt>
                <c:pt idx="2">
                  <c:v>Emilia-Romagna</c:v>
                </c:pt>
                <c:pt idx="3">
                  <c:v>p.a. di Trento</c:v>
                </c:pt>
                <c:pt idx="4">
                  <c:v>Friuli-Venezia G.</c:v>
                </c:pt>
                <c:pt idx="5">
                  <c:v>Lombardia</c:v>
                </c:pt>
                <c:pt idx="6">
                  <c:v>Umbria</c:v>
                </c:pt>
                <c:pt idx="7">
                  <c:v>Marche</c:v>
                </c:pt>
                <c:pt idx="8">
                  <c:v>Veneto</c:v>
                </c:pt>
                <c:pt idx="9">
                  <c:v>Piemonte</c:v>
                </c:pt>
                <c:pt idx="10">
                  <c:v>Toscana</c:v>
                </c:pt>
                <c:pt idx="11">
                  <c:v>Liguria</c:v>
                </c:pt>
                <c:pt idx="12">
                  <c:v>Lazio</c:v>
                </c:pt>
                <c:pt idx="13">
                  <c:v>Molise</c:v>
                </c:pt>
                <c:pt idx="14">
                  <c:v>Abruzzo</c:v>
                </c:pt>
                <c:pt idx="15">
                  <c:v>Basilicata</c:v>
                </c:pt>
                <c:pt idx="16">
                  <c:v>Sardegna</c:v>
                </c:pt>
                <c:pt idx="17">
                  <c:v>Puglia</c:v>
                </c:pt>
                <c:pt idx="18">
                  <c:v>Campania</c:v>
                </c:pt>
                <c:pt idx="19">
                  <c:v>Sicilia</c:v>
                </c:pt>
                <c:pt idx="20">
                  <c:v>Calabria</c:v>
                </c:pt>
              </c:strCache>
            </c:strRef>
          </c:cat>
          <c:val>
            <c:numRef>
              <c:f>Data!$B$44:$B$64</c:f>
              <c:numCache>
                <c:formatCode>General</c:formatCode>
                <c:ptCount val="21"/>
                <c:pt idx="0" formatCode="0.0">
                  <c:v>10.7</c:v>
                </c:pt>
                <c:pt idx="1">
                  <c:v>6.6</c:v>
                </c:pt>
                <c:pt idx="2">
                  <c:v>10.1</c:v>
                </c:pt>
                <c:pt idx="3">
                  <c:v>11</c:v>
                </c:pt>
                <c:pt idx="4">
                  <c:v>12.4</c:v>
                </c:pt>
                <c:pt idx="5">
                  <c:v>14.1</c:v>
                </c:pt>
                <c:pt idx="6">
                  <c:v>14</c:v>
                </c:pt>
                <c:pt idx="7">
                  <c:v>11.8</c:v>
                </c:pt>
                <c:pt idx="8">
                  <c:v>12.4</c:v>
                </c:pt>
                <c:pt idx="9">
                  <c:v>13.5</c:v>
                </c:pt>
                <c:pt idx="10">
                  <c:v>15.2</c:v>
                </c:pt>
                <c:pt idx="11">
                  <c:v>13.8</c:v>
                </c:pt>
                <c:pt idx="12">
                  <c:v>25.8</c:v>
                </c:pt>
                <c:pt idx="13">
                  <c:v>27.5</c:v>
                </c:pt>
                <c:pt idx="14">
                  <c:v>25.1</c:v>
                </c:pt>
                <c:pt idx="15">
                  <c:v>25.4</c:v>
                </c:pt>
                <c:pt idx="16">
                  <c:v>29.6</c:v>
                </c:pt>
                <c:pt idx="17">
                  <c:v>37.700000000000003</c:v>
                </c:pt>
                <c:pt idx="18">
                  <c:v>43.5</c:v>
                </c:pt>
                <c:pt idx="19">
                  <c:v>40.9</c:v>
                </c:pt>
                <c:pt idx="20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5E-4B83-BF71-5F0E68F08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355167"/>
        <c:axId val="1"/>
      </c:lineChart>
      <c:lineChart>
        <c:grouping val="standard"/>
        <c:varyColors val="0"/>
        <c:ser>
          <c:idx val="3"/>
          <c:order val="2"/>
          <c:tx>
            <c:v>Italia 2023</c:v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Data!$A$44:$A$64</c:f>
              <c:strCache>
                <c:ptCount val="21"/>
                <c:pt idx="0">
                  <c:v>Valle d'Aosta</c:v>
                </c:pt>
                <c:pt idx="1">
                  <c:v>p.a. di Bolzano</c:v>
                </c:pt>
                <c:pt idx="2">
                  <c:v>Emilia-Romagna</c:v>
                </c:pt>
                <c:pt idx="3">
                  <c:v>p.a. di Trento</c:v>
                </c:pt>
                <c:pt idx="4">
                  <c:v>Friuli-Venezia G.</c:v>
                </c:pt>
                <c:pt idx="5">
                  <c:v>Lombardia</c:v>
                </c:pt>
                <c:pt idx="6">
                  <c:v>Umbria</c:v>
                </c:pt>
                <c:pt idx="7">
                  <c:v>Marche</c:v>
                </c:pt>
                <c:pt idx="8">
                  <c:v>Veneto</c:v>
                </c:pt>
                <c:pt idx="9">
                  <c:v>Piemonte</c:v>
                </c:pt>
                <c:pt idx="10">
                  <c:v>Toscana</c:v>
                </c:pt>
                <c:pt idx="11">
                  <c:v>Liguria</c:v>
                </c:pt>
                <c:pt idx="12">
                  <c:v>Lazio</c:v>
                </c:pt>
                <c:pt idx="13">
                  <c:v>Molise</c:v>
                </c:pt>
                <c:pt idx="14">
                  <c:v>Abruzzo</c:v>
                </c:pt>
                <c:pt idx="15">
                  <c:v>Basilicata</c:v>
                </c:pt>
                <c:pt idx="16">
                  <c:v>Sardegna</c:v>
                </c:pt>
                <c:pt idx="17">
                  <c:v>Puglia</c:v>
                </c:pt>
                <c:pt idx="18">
                  <c:v>Campania</c:v>
                </c:pt>
                <c:pt idx="19">
                  <c:v>Sicilia</c:v>
                </c:pt>
                <c:pt idx="20">
                  <c:v>Calabria</c:v>
                </c:pt>
              </c:strCache>
            </c:strRef>
          </c:cat>
          <c:val>
            <c:numRef>
              <c:f>Data!$E$44:$E$64</c:f>
              <c:numCache>
                <c:formatCode>General</c:formatCode>
                <c:ptCount val="21"/>
                <c:pt idx="0">
                  <c:v>22.6</c:v>
                </c:pt>
                <c:pt idx="1">
                  <c:v>22.6</c:v>
                </c:pt>
                <c:pt idx="2">
                  <c:v>22.6</c:v>
                </c:pt>
                <c:pt idx="3">
                  <c:v>22.6</c:v>
                </c:pt>
                <c:pt idx="4">
                  <c:v>22.6</c:v>
                </c:pt>
                <c:pt idx="5">
                  <c:v>22.6</c:v>
                </c:pt>
                <c:pt idx="6">
                  <c:v>22.6</c:v>
                </c:pt>
                <c:pt idx="7">
                  <c:v>22.6</c:v>
                </c:pt>
                <c:pt idx="8">
                  <c:v>22.6</c:v>
                </c:pt>
                <c:pt idx="9">
                  <c:v>22.6</c:v>
                </c:pt>
                <c:pt idx="10">
                  <c:v>22.6</c:v>
                </c:pt>
                <c:pt idx="11">
                  <c:v>22.6</c:v>
                </c:pt>
                <c:pt idx="12">
                  <c:v>22.6</c:v>
                </c:pt>
                <c:pt idx="13">
                  <c:v>22.6</c:v>
                </c:pt>
                <c:pt idx="14">
                  <c:v>22.6</c:v>
                </c:pt>
                <c:pt idx="15">
                  <c:v>22.6</c:v>
                </c:pt>
                <c:pt idx="16">
                  <c:v>22.6</c:v>
                </c:pt>
                <c:pt idx="17">
                  <c:v>22.6</c:v>
                </c:pt>
                <c:pt idx="18">
                  <c:v>22.6</c:v>
                </c:pt>
                <c:pt idx="19">
                  <c:v>22.6</c:v>
                </c:pt>
                <c:pt idx="20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E5E-4B83-BF71-5F0E68F08600}"/>
            </c:ext>
          </c:extLst>
        </c:ser>
        <c:ser>
          <c:idx val="2"/>
          <c:order val="3"/>
          <c:tx>
            <c:v>Italia 2022</c:v>
          </c:tx>
          <c:spPr>
            <a:ln w="25400">
              <a:solidFill>
                <a:schemeClr val="bg1">
                  <a:lumMod val="8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Data!$A$44:$A$64</c:f>
              <c:strCache>
                <c:ptCount val="21"/>
                <c:pt idx="0">
                  <c:v>Valle d'Aosta</c:v>
                </c:pt>
                <c:pt idx="1">
                  <c:v>p.a. di Bolzano</c:v>
                </c:pt>
                <c:pt idx="2">
                  <c:v>Emilia-Romagna</c:v>
                </c:pt>
                <c:pt idx="3">
                  <c:v>p.a. di Trento</c:v>
                </c:pt>
                <c:pt idx="4">
                  <c:v>Friuli-Venezia G.</c:v>
                </c:pt>
                <c:pt idx="5">
                  <c:v>Lombardia</c:v>
                </c:pt>
                <c:pt idx="6">
                  <c:v>Umbria</c:v>
                </c:pt>
                <c:pt idx="7">
                  <c:v>Marche</c:v>
                </c:pt>
                <c:pt idx="8">
                  <c:v>Veneto</c:v>
                </c:pt>
                <c:pt idx="9">
                  <c:v>Piemonte</c:v>
                </c:pt>
                <c:pt idx="10">
                  <c:v>Toscana</c:v>
                </c:pt>
                <c:pt idx="11">
                  <c:v>Liguria</c:v>
                </c:pt>
                <c:pt idx="12">
                  <c:v>Lazio</c:v>
                </c:pt>
                <c:pt idx="13">
                  <c:v>Molise</c:v>
                </c:pt>
                <c:pt idx="14">
                  <c:v>Abruzzo</c:v>
                </c:pt>
                <c:pt idx="15">
                  <c:v>Basilicata</c:v>
                </c:pt>
                <c:pt idx="16">
                  <c:v>Sardegna</c:v>
                </c:pt>
                <c:pt idx="17">
                  <c:v>Puglia</c:v>
                </c:pt>
                <c:pt idx="18">
                  <c:v>Campania</c:v>
                </c:pt>
                <c:pt idx="19">
                  <c:v>Sicilia</c:v>
                </c:pt>
                <c:pt idx="20">
                  <c:v>Calabria</c:v>
                </c:pt>
              </c:strCache>
            </c:strRef>
          </c:cat>
          <c:val>
            <c:numRef>
              <c:f>Data!$D$44:$D$64</c:f>
              <c:numCache>
                <c:formatCode>General</c:formatCode>
                <c:ptCount val="21"/>
                <c:pt idx="0">
                  <c:v>23.1</c:v>
                </c:pt>
                <c:pt idx="1">
                  <c:v>23.1</c:v>
                </c:pt>
                <c:pt idx="2">
                  <c:v>23.1</c:v>
                </c:pt>
                <c:pt idx="3">
                  <c:v>23.1</c:v>
                </c:pt>
                <c:pt idx="4">
                  <c:v>23.1</c:v>
                </c:pt>
                <c:pt idx="5">
                  <c:v>23.1</c:v>
                </c:pt>
                <c:pt idx="6">
                  <c:v>23.1</c:v>
                </c:pt>
                <c:pt idx="7">
                  <c:v>23.1</c:v>
                </c:pt>
                <c:pt idx="8">
                  <c:v>23.1</c:v>
                </c:pt>
                <c:pt idx="9">
                  <c:v>23.1</c:v>
                </c:pt>
                <c:pt idx="10">
                  <c:v>23.1</c:v>
                </c:pt>
                <c:pt idx="11">
                  <c:v>23.1</c:v>
                </c:pt>
                <c:pt idx="12">
                  <c:v>23.1</c:v>
                </c:pt>
                <c:pt idx="13">
                  <c:v>23.1</c:v>
                </c:pt>
                <c:pt idx="14">
                  <c:v>23.1</c:v>
                </c:pt>
                <c:pt idx="15">
                  <c:v>23.1</c:v>
                </c:pt>
                <c:pt idx="16">
                  <c:v>23.1</c:v>
                </c:pt>
                <c:pt idx="17">
                  <c:v>23.1</c:v>
                </c:pt>
                <c:pt idx="18">
                  <c:v>23.1</c:v>
                </c:pt>
                <c:pt idx="19">
                  <c:v>23.1</c:v>
                </c:pt>
                <c:pt idx="20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E5E-4B83-BF71-5F0E68F08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035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numFmt formatCode="#,##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lgDash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2035516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478805321748574"/>
          <c:y val="6.2711789816485508E-2"/>
          <c:w val="0.10237849579147436"/>
          <c:h val="0.142372822770842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6521739130432E-2"/>
          <c:y val="3.7162162162162164E-2"/>
          <c:w val="0.86645962732919257"/>
          <c:h val="0.761824324324324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Data!$B$43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C0C0C0"/>
            </a:solidFill>
            <a:ln w="12700">
              <a:noFill/>
              <a:prstDash val="solid"/>
            </a:ln>
          </c:spPr>
          <c:invertIfNegative val="0"/>
          <c:cat>
            <c:strRef>
              <c:f>Data!$A$44:$A$64</c:f>
              <c:strCache>
                <c:ptCount val="21"/>
                <c:pt idx="0">
                  <c:v>Valle d'Aosta</c:v>
                </c:pt>
                <c:pt idx="1">
                  <c:v>p.a. di Bolzano</c:v>
                </c:pt>
                <c:pt idx="2">
                  <c:v>Emilia-Romagna</c:v>
                </c:pt>
                <c:pt idx="3">
                  <c:v>p.a. di Trento</c:v>
                </c:pt>
                <c:pt idx="4">
                  <c:v>Friuli-Venezia G.</c:v>
                </c:pt>
                <c:pt idx="5">
                  <c:v>Lombardia</c:v>
                </c:pt>
                <c:pt idx="6">
                  <c:v>Umbria</c:v>
                </c:pt>
                <c:pt idx="7">
                  <c:v>Marche</c:v>
                </c:pt>
                <c:pt idx="8">
                  <c:v>Veneto</c:v>
                </c:pt>
                <c:pt idx="9">
                  <c:v>Piemonte</c:v>
                </c:pt>
                <c:pt idx="10">
                  <c:v>Toscana</c:v>
                </c:pt>
                <c:pt idx="11">
                  <c:v>Liguria</c:v>
                </c:pt>
                <c:pt idx="12">
                  <c:v>Lazio</c:v>
                </c:pt>
                <c:pt idx="13">
                  <c:v>Molise</c:v>
                </c:pt>
                <c:pt idx="14">
                  <c:v>Abruzzo</c:v>
                </c:pt>
                <c:pt idx="15">
                  <c:v>Basilicata</c:v>
                </c:pt>
                <c:pt idx="16">
                  <c:v>Sardegna</c:v>
                </c:pt>
                <c:pt idx="17">
                  <c:v>Puglia</c:v>
                </c:pt>
                <c:pt idx="18">
                  <c:v>Campania</c:v>
                </c:pt>
                <c:pt idx="19">
                  <c:v>Sicilia</c:v>
                </c:pt>
                <c:pt idx="20">
                  <c:v>Calabria</c:v>
                </c:pt>
              </c:strCache>
            </c:strRef>
          </c:cat>
          <c:val>
            <c:numRef>
              <c:f>Data!$B$44:$B$64</c:f>
              <c:numCache>
                <c:formatCode>General</c:formatCode>
                <c:ptCount val="21"/>
                <c:pt idx="0" formatCode="0.0">
                  <c:v>10.7</c:v>
                </c:pt>
                <c:pt idx="1">
                  <c:v>6.6</c:v>
                </c:pt>
                <c:pt idx="2">
                  <c:v>10.1</c:v>
                </c:pt>
                <c:pt idx="3">
                  <c:v>11</c:v>
                </c:pt>
                <c:pt idx="4">
                  <c:v>12.4</c:v>
                </c:pt>
                <c:pt idx="5">
                  <c:v>14.1</c:v>
                </c:pt>
                <c:pt idx="6">
                  <c:v>14</c:v>
                </c:pt>
                <c:pt idx="7">
                  <c:v>11.8</c:v>
                </c:pt>
                <c:pt idx="8">
                  <c:v>12.4</c:v>
                </c:pt>
                <c:pt idx="9">
                  <c:v>13.5</c:v>
                </c:pt>
                <c:pt idx="10">
                  <c:v>15.2</c:v>
                </c:pt>
                <c:pt idx="11">
                  <c:v>13.8</c:v>
                </c:pt>
                <c:pt idx="12">
                  <c:v>25.8</c:v>
                </c:pt>
                <c:pt idx="13">
                  <c:v>27.5</c:v>
                </c:pt>
                <c:pt idx="14">
                  <c:v>25.1</c:v>
                </c:pt>
                <c:pt idx="15">
                  <c:v>25.4</c:v>
                </c:pt>
                <c:pt idx="16">
                  <c:v>29.6</c:v>
                </c:pt>
                <c:pt idx="17">
                  <c:v>37.700000000000003</c:v>
                </c:pt>
                <c:pt idx="18">
                  <c:v>43.5</c:v>
                </c:pt>
                <c:pt idx="19">
                  <c:v>40.9</c:v>
                </c:pt>
                <c:pt idx="20">
                  <c:v>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F-46EA-9A88-BBACA8B508CD}"/>
            </c:ext>
          </c:extLst>
        </c:ser>
        <c:ser>
          <c:idx val="0"/>
          <c:order val="1"/>
          <c:tx>
            <c:strRef>
              <c:f>Data!$C$43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33-4107-BA33-F26994C78E8D}"/>
              </c:ext>
            </c:extLst>
          </c:dPt>
          <c:dPt>
            <c:idx val="2"/>
            <c:invertIfNegative val="0"/>
            <c:bubble3D val="0"/>
            <c:spPr>
              <a:solidFill>
                <a:srgbClr val="CC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AF-46EA-9A88-BBACA8B508CD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33-4107-BA33-F26994C78E8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33-4107-BA33-F26994C78E8D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933-4107-BA33-F26994C78E8D}"/>
              </c:ext>
            </c:extLst>
          </c:dPt>
          <c:cat>
            <c:strRef>
              <c:f>Data!$A$44:$A$64</c:f>
              <c:strCache>
                <c:ptCount val="21"/>
                <c:pt idx="0">
                  <c:v>Valle d'Aosta</c:v>
                </c:pt>
                <c:pt idx="1">
                  <c:v>p.a. di Bolzano</c:v>
                </c:pt>
                <c:pt idx="2">
                  <c:v>Emilia-Romagna</c:v>
                </c:pt>
                <c:pt idx="3">
                  <c:v>p.a. di Trento</c:v>
                </c:pt>
                <c:pt idx="4">
                  <c:v>Friuli-Venezia G.</c:v>
                </c:pt>
                <c:pt idx="5">
                  <c:v>Lombardia</c:v>
                </c:pt>
                <c:pt idx="6">
                  <c:v>Umbria</c:v>
                </c:pt>
                <c:pt idx="7">
                  <c:v>Marche</c:v>
                </c:pt>
                <c:pt idx="8">
                  <c:v>Veneto</c:v>
                </c:pt>
                <c:pt idx="9">
                  <c:v>Piemonte</c:v>
                </c:pt>
                <c:pt idx="10">
                  <c:v>Toscana</c:v>
                </c:pt>
                <c:pt idx="11">
                  <c:v>Liguria</c:v>
                </c:pt>
                <c:pt idx="12">
                  <c:v>Lazio</c:v>
                </c:pt>
                <c:pt idx="13">
                  <c:v>Molise</c:v>
                </c:pt>
                <c:pt idx="14">
                  <c:v>Abruzzo</c:v>
                </c:pt>
                <c:pt idx="15">
                  <c:v>Basilicata</c:v>
                </c:pt>
                <c:pt idx="16">
                  <c:v>Sardegna</c:v>
                </c:pt>
                <c:pt idx="17">
                  <c:v>Puglia</c:v>
                </c:pt>
                <c:pt idx="18">
                  <c:v>Campania</c:v>
                </c:pt>
                <c:pt idx="19">
                  <c:v>Sicilia</c:v>
                </c:pt>
                <c:pt idx="20">
                  <c:v>Calabria</c:v>
                </c:pt>
              </c:strCache>
            </c:strRef>
          </c:cat>
          <c:val>
            <c:numRef>
              <c:f>Data!$C$44:$C$64</c:f>
              <c:numCache>
                <c:formatCode>General</c:formatCode>
                <c:ptCount val="21"/>
                <c:pt idx="0" formatCode="0.0">
                  <c:v>5.6</c:v>
                </c:pt>
                <c:pt idx="1">
                  <c:v>7</c:v>
                </c:pt>
                <c:pt idx="2">
                  <c:v>8.1999999999999993</c:v>
                </c:pt>
                <c:pt idx="3">
                  <c:v>10.8</c:v>
                </c:pt>
                <c:pt idx="4">
                  <c:v>11.6</c:v>
                </c:pt>
                <c:pt idx="5">
                  <c:v>12.5</c:v>
                </c:pt>
                <c:pt idx="6">
                  <c:v>13.5</c:v>
                </c:pt>
                <c:pt idx="7">
                  <c:v>13.9</c:v>
                </c:pt>
                <c:pt idx="8">
                  <c:v>14.6</c:v>
                </c:pt>
                <c:pt idx="9">
                  <c:v>16.899999999999999</c:v>
                </c:pt>
                <c:pt idx="10">
                  <c:v>18.100000000000001</c:v>
                </c:pt>
                <c:pt idx="11">
                  <c:v>19.7</c:v>
                </c:pt>
                <c:pt idx="12">
                  <c:v>20.7</c:v>
                </c:pt>
                <c:pt idx="13">
                  <c:v>22.8</c:v>
                </c:pt>
                <c:pt idx="14">
                  <c:v>24.7</c:v>
                </c:pt>
                <c:pt idx="15">
                  <c:v>25.1</c:v>
                </c:pt>
                <c:pt idx="16">
                  <c:v>29.7</c:v>
                </c:pt>
                <c:pt idx="17">
                  <c:v>35</c:v>
                </c:pt>
                <c:pt idx="18">
                  <c:v>41.2</c:v>
                </c:pt>
                <c:pt idx="19">
                  <c:v>44</c:v>
                </c:pt>
                <c:pt idx="20">
                  <c:v>45.3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AF-46EA-9A88-BBACA8B50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50"/>
        <c:axId val="1420355167"/>
        <c:axId val="1"/>
      </c:barChart>
      <c:lineChart>
        <c:grouping val="standard"/>
        <c:varyColors val="0"/>
        <c:ser>
          <c:idx val="2"/>
          <c:order val="2"/>
          <c:tx>
            <c:v>Italia 2024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Data!$A$44:$A$64</c:f>
              <c:strCache>
                <c:ptCount val="21"/>
                <c:pt idx="0">
                  <c:v>Valle d'Aosta</c:v>
                </c:pt>
                <c:pt idx="1">
                  <c:v>p.a. di Bolzano</c:v>
                </c:pt>
                <c:pt idx="2">
                  <c:v>Emilia-Romagna</c:v>
                </c:pt>
                <c:pt idx="3">
                  <c:v>p.a. di Trento</c:v>
                </c:pt>
                <c:pt idx="4">
                  <c:v>Friuli-Venezia G.</c:v>
                </c:pt>
                <c:pt idx="5">
                  <c:v>Lombardia</c:v>
                </c:pt>
                <c:pt idx="6">
                  <c:v>Umbria</c:v>
                </c:pt>
                <c:pt idx="7">
                  <c:v>Marche</c:v>
                </c:pt>
                <c:pt idx="8">
                  <c:v>Veneto</c:v>
                </c:pt>
                <c:pt idx="9">
                  <c:v>Piemonte</c:v>
                </c:pt>
                <c:pt idx="10">
                  <c:v>Toscana</c:v>
                </c:pt>
                <c:pt idx="11">
                  <c:v>Liguria</c:v>
                </c:pt>
                <c:pt idx="12">
                  <c:v>Lazio</c:v>
                </c:pt>
                <c:pt idx="13">
                  <c:v>Molise</c:v>
                </c:pt>
                <c:pt idx="14">
                  <c:v>Abruzzo</c:v>
                </c:pt>
                <c:pt idx="15">
                  <c:v>Basilicata</c:v>
                </c:pt>
                <c:pt idx="16">
                  <c:v>Sardegna</c:v>
                </c:pt>
                <c:pt idx="17">
                  <c:v>Puglia</c:v>
                </c:pt>
                <c:pt idx="18">
                  <c:v>Campania</c:v>
                </c:pt>
                <c:pt idx="19">
                  <c:v>Sicilia</c:v>
                </c:pt>
                <c:pt idx="20">
                  <c:v>Calabria</c:v>
                </c:pt>
              </c:strCache>
            </c:strRef>
          </c:cat>
          <c:val>
            <c:numRef>
              <c:f>Data!$D$44:$D$64</c:f>
              <c:numCache>
                <c:formatCode>General</c:formatCode>
                <c:ptCount val="21"/>
                <c:pt idx="0">
                  <c:v>23.1</c:v>
                </c:pt>
                <c:pt idx="1">
                  <c:v>23.1</c:v>
                </c:pt>
                <c:pt idx="2">
                  <c:v>23.1</c:v>
                </c:pt>
                <c:pt idx="3">
                  <c:v>23.1</c:v>
                </c:pt>
                <c:pt idx="4">
                  <c:v>23.1</c:v>
                </c:pt>
                <c:pt idx="5">
                  <c:v>23.1</c:v>
                </c:pt>
                <c:pt idx="6">
                  <c:v>23.1</c:v>
                </c:pt>
                <c:pt idx="7">
                  <c:v>23.1</c:v>
                </c:pt>
                <c:pt idx="8">
                  <c:v>23.1</c:v>
                </c:pt>
                <c:pt idx="9">
                  <c:v>23.1</c:v>
                </c:pt>
                <c:pt idx="10">
                  <c:v>23.1</c:v>
                </c:pt>
                <c:pt idx="11">
                  <c:v>23.1</c:v>
                </c:pt>
                <c:pt idx="12">
                  <c:v>23.1</c:v>
                </c:pt>
                <c:pt idx="13">
                  <c:v>23.1</c:v>
                </c:pt>
                <c:pt idx="14">
                  <c:v>23.1</c:v>
                </c:pt>
                <c:pt idx="15">
                  <c:v>23.1</c:v>
                </c:pt>
                <c:pt idx="16">
                  <c:v>23.1</c:v>
                </c:pt>
                <c:pt idx="17">
                  <c:v>23.1</c:v>
                </c:pt>
                <c:pt idx="18">
                  <c:v>23.1</c:v>
                </c:pt>
                <c:pt idx="19">
                  <c:v>23.1</c:v>
                </c:pt>
                <c:pt idx="20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AF-46EA-9A88-BBACA8B508CD}"/>
            </c:ext>
          </c:extLst>
        </c:ser>
        <c:ser>
          <c:idx val="3"/>
          <c:order val="3"/>
          <c:tx>
            <c:v>Italia 2025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Data!$A$44:$A$64</c:f>
              <c:strCache>
                <c:ptCount val="21"/>
                <c:pt idx="0">
                  <c:v>Valle d'Aosta</c:v>
                </c:pt>
                <c:pt idx="1">
                  <c:v>p.a. di Bolzano</c:v>
                </c:pt>
                <c:pt idx="2">
                  <c:v>Emilia-Romagna</c:v>
                </c:pt>
                <c:pt idx="3">
                  <c:v>p.a. di Trento</c:v>
                </c:pt>
                <c:pt idx="4">
                  <c:v>Friuli-Venezia G.</c:v>
                </c:pt>
                <c:pt idx="5">
                  <c:v>Lombardia</c:v>
                </c:pt>
                <c:pt idx="6">
                  <c:v>Umbria</c:v>
                </c:pt>
                <c:pt idx="7">
                  <c:v>Marche</c:v>
                </c:pt>
                <c:pt idx="8">
                  <c:v>Veneto</c:v>
                </c:pt>
                <c:pt idx="9">
                  <c:v>Piemonte</c:v>
                </c:pt>
                <c:pt idx="10">
                  <c:v>Toscana</c:v>
                </c:pt>
                <c:pt idx="11">
                  <c:v>Liguria</c:v>
                </c:pt>
                <c:pt idx="12">
                  <c:v>Lazio</c:v>
                </c:pt>
                <c:pt idx="13">
                  <c:v>Molise</c:v>
                </c:pt>
                <c:pt idx="14">
                  <c:v>Abruzzo</c:v>
                </c:pt>
                <c:pt idx="15">
                  <c:v>Basilicata</c:v>
                </c:pt>
                <c:pt idx="16">
                  <c:v>Sardegna</c:v>
                </c:pt>
                <c:pt idx="17">
                  <c:v>Puglia</c:v>
                </c:pt>
                <c:pt idx="18">
                  <c:v>Campania</c:v>
                </c:pt>
                <c:pt idx="19">
                  <c:v>Sicilia</c:v>
                </c:pt>
                <c:pt idx="20">
                  <c:v>Calabria</c:v>
                </c:pt>
              </c:strCache>
            </c:strRef>
          </c:cat>
          <c:val>
            <c:numRef>
              <c:f>Data!$E$44:$E$64</c:f>
              <c:numCache>
                <c:formatCode>General</c:formatCode>
                <c:ptCount val="21"/>
                <c:pt idx="0">
                  <c:v>22.6</c:v>
                </c:pt>
                <c:pt idx="1">
                  <c:v>22.6</c:v>
                </c:pt>
                <c:pt idx="2">
                  <c:v>22.6</c:v>
                </c:pt>
                <c:pt idx="3">
                  <c:v>22.6</c:v>
                </c:pt>
                <c:pt idx="4">
                  <c:v>22.6</c:v>
                </c:pt>
                <c:pt idx="5">
                  <c:v>22.6</c:v>
                </c:pt>
                <c:pt idx="6">
                  <c:v>22.6</c:v>
                </c:pt>
                <c:pt idx="7">
                  <c:v>22.6</c:v>
                </c:pt>
                <c:pt idx="8">
                  <c:v>22.6</c:v>
                </c:pt>
                <c:pt idx="9">
                  <c:v>22.6</c:v>
                </c:pt>
                <c:pt idx="10">
                  <c:v>22.6</c:v>
                </c:pt>
                <c:pt idx="11">
                  <c:v>22.6</c:v>
                </c:pt>
                <c:pt idx="12">
                  <c:v>22.6</c:v>
                </c:pt>
                <c:pt idx="13">
                  <c:v>22.6</c:v>
                </c:pt>
                <c:pt idx="14">
                  <c:v>22.6</c:v>
                </c:pt>
                <c:pt idx="15">
                  <c:v>22.6</c:v>
                </c:pt>
                <c:pt idx="16">
                  <c:v>22.6</c:v>
                </c:pt>
                <c:pt idx="17">
                  <c:v>22.6</c:v>
                </c:pt>
                <c:pt idx="18">
                  <c:v>22.6</c:v>
                </c:pt>
                <c:pt idx="19">
                  <c:v>22.6</c:v>
                </c:pt>
                <c:pt idx="20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AF-46EA-9A88-BBACA8B50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035516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numFmt formatCode="#,##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lgDash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2035516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1478805321748574"/>
          <c:y val="6.2711789816485508E-2"/>
          <c:w val="0.10237849579147436"/>
          <c:h val="0.142372822770842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071799840945424E-2"/>
          <c:y val="6.7567567567567571E-2"/>
          <c:w val="0.88994259378384311"/>
          <c:h val="0.86148648648648651"/>
        </c:manualLayout>
      </c:layout>
      <c:lineChart>
        <c:grouping val="standard"/>
        <c:varyColors val="0"/>
        <c:ser>
          <c:idx val="0"/>
          <c:order val="0"/>
          <c:tx>
            <c:strRef>
              <c:f>Data!$A$9</c:f>
              <c:strCache>
                <c:ptCount val="1"/>
                <c:pt idx="0">
                  <c:v>Italia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3C-47C4-9D72-098E489526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03-4C00-8C23-1B753C1E6C4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03-4C00-8C23-1B753C1E6C4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7-4986-8616-B2DDEC3E1FFB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Data!$C$8:$M$8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Data!$C$9:$M$9</c:f>
              <c:numCache>
                <c:formatCode>#,##0.##########</c:formatCode>
                <c:ptCount val="11"/>
                <c:pt idx="0">
                  <c:v>28.4</c:v>
                </c:pt>
                <c:pt idx="1">
                  <c:v>27.8</c:v>
                </c:pt>
                <c:pt idx="2">
                  <c:v>25.9</c:v>
                </c:pt>
                <c:pt idx="3">
                  <c:v>25.7</c:v>
                </c:pt>
                <c:pt idx="4">
                  <c:v>24.6</c:v>
                </c:pt>
                <c:pt idx="5">
                  <c:v>24.9</c:v>
                </c:pt>
                <c:pt idx="6">
                  <c:v>25.2</c:v>
                </c:pt>
                <c:pt idx="7">
                  <c:v>24.4</c:v>
                </c:pt>
                <c:pt idx="8">
                  <c:v>22.8</c:v>
                </c:pt>
                <c:pt idx="9">
                  <c:v>23.1</c:v>
                </c:pt>
                <c:pt idx="10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B-4CAE-A78A-61B9B08973C1}"/>
            </c:ext>
          </c:extLst>
        </c:ser>
        <c:ser>
          <c:idx val="1"/>
          <c:order val="1"/>
          <c:tx>
            <c:strRef>
              <c:f>Data!$A$10</c:f>
              <c:strCache>
                <c:ptCount val="1"/>
                <c:pt idx="0">
                  <c:v>Nord-Est</c:v>
                </c:pt>
              </c:strCache>
            </c:strRef>
          </c:tx>
          <c:spPr>
            <a:ln w="25400">
              <a:solidFill>
                <a:srgbClr val="0066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  <a:prstDash val="solid"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03-4C00-8C23-1B753C1E6C46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03-4C00-8C23-1B753C1E6C4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3C-47C4-9D72-098E48952654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3C-47C4-9D72-098E489526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03-4C00-8C23-1B753C1E6C4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7-4986-8616-B2DDEC3E1FFB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Data!$C$8:$M$8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Data!$C$10:$M$10</c:f>
              <c:numCache>
                <c:formatCode>#,##0.##########</c:formatCode>
                <c:ptCount val="11"/>
                <c:pt idx="0">
                  <c:v>15.9</c:v>
                </c:pt>
                <c:pt idx="1">
                  <c:v>15.5</c:v>
                </c:pt>
                <c:pt idx="2">
                  <c:v>13.6</c:v>
                </c:pt>
                <c:pt idx="3">
                  <c:v>13.6</c:v>
                </c:pt>
                <c:pt idx="4">
                  <c:v>12.1</c:v>
                </c:pt>
                <c:pt idx="5">
                  <c:v>13.5</c:v>
                </c:pt>
                <c:pt idx="6">
                  <c:v>14.2</c:v>
                </c:pt>
                <c:pt idx="7">
                  <c:v>12.6</c:v>
                </c:pt>
                <c:pt idx="8" formatCode="#,##0.0">
                  <c:v>11</c:v>
                </c:pt>
                <c:pt idx="9">
                  <c:v>11.2</c:v>
                </c:pt>
                <c:pt idx="10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B-4CAE-A78A-61B9B08973C1}"/>
            </c:ext>
          </c:extLst>
        </c:ser>
        <c:ser>
          <c:idx val="2"/>
          <c:order val="2"/>
          <c:tx>
            <c:strRef>
              <c:f>Data!$A$11</c:f>
              <c:strCache>
                <c:ptCount val="1"/>
                <c:pt idx="0">
                  <c:v>Emilia-Romagna</c:v>
                </c:pt>
              </c:strCache>
            </c:strRef>
          </c:tx>
          <c:spPr>
            <a:ln w="25400">
              <a:solidFill>
                <a:srgbClr val="CC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CC0000"/>
              </a:solidFill>
              <a:ln>
                <a:solidFill>
                  <a:srgbClr val="CC0000"/>
                </a:solidFill>
                <a:prstDash val="solid"/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03-4C00-8C23-1B753C1E6C4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3C-47C4-9D72-098E489526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03-4C00-8C23-1B753C1E6C4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03-4C00-8C23-1B753C1E6C46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7-4986-8616-B2DDEC3E1FF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7-4986-8616-B2DDEC3E1FFB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7-4986-8616-B2DDEC3E1FFB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67-4986-8616-B2DDEC3E1F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Data!$C$8:$M$8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Data!$C$11:$M$11</c:f>
              <c:numCache>
                <c:formatCode>#,##0.##########</c:formatCode>
                <c:ptCount val="11"/>
                <c:pt idx="0">
                  <c:v>14.7</c:v>
                </c:pt>
                <c:pt idx="1">
                  <c:v>14.8</c:v>
                </c:pt>
                <c:pt idx="2" formatCode="#,##0.0">
                  <c:v>15</c:v>
                </c:pt>
                <c:pt idx="3" formatCode="#,##0.0">
                  <c:v>14</c:v>
                </c:pt>
                <c:pt idx="4" formatCode="#,##0.0">
                  <c:v>14</c:v>
                </c:pt>
                <c:pt idx="5">
                  <c:v>10.7</c:v>
                </c:pt>
                <c:pt idx="6">
                  <c:v>11.2</c:v>
                </c:pt>
                <c:pt idx="7">
                  <c:v>9.6</c:v>
                </c:pt>
                <c:pt idx="8">
                  <c:v>7.4</c:v>
                </c:pt>
                <c:pt idx="9">
                  <c:v>10.1</c:v>
                </c:pt>
                <c:pt idx="1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B-4CAE-A78A-61B9B089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347679"/>
        <c:axId val="1"/>
      </c:lineChart>
      <c:catAx>
        <c:axId val="142034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7.5985744801548207E-3"/>
              <c:y val="5.5674540682414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20347679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237936938346284"/>
          <c:y val="0.68654338554148131"/>
          <c:w val="0.19200275766976904"/>
          <c:h val="0.183050847457627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Foglio1!$A$9</c:f>
              <c:strCache>
                <c:ptCount val="1"/>
                <c:pt idx="0">
                  <c:v>Rischio di povertà o eslusione sociale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square"/>
            <c:size val="8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DD-4BCB-B0AF-ECF2F569260A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DD-4BCB-B0AF-ECF2F569260A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DD-4BCB-B0AF-ECF2F569260A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DD-4BCB-B0AF-ECF2F569260A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DD-4BCB-B0AF-ECF2F569260A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DD-4BCB-B0AF-ECF2F56926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Foglio1!$B$8:$O$8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Foglio1!$B$9:$O$9</c:f>
              <c:numCache>
                <c:formatCode>#,##0.0</c:formatCode>
                <c:ptCount val="14"/>
                <c:pt idx="0">
                  <c:v>25.5</c:v>
                </c:pt>
                <c:pt idx="1">
                  <c:v>24.9</c:v>
                </c:pt>
                <c:pt idx="2">
                  <c:v>25</c:v>
                </c:pt>
                <c:pt idx="3">
                  <c:v>28.1</c:v>
                </c:pt>
                <c:pt idx="4">
                  <c:v>29.9</c:v>
                </c:pt>
                <c:pt idx="5">
                  <c:v>28.5</c:v>
                </c:pt>
                <c:pt idx="6">
                  <c:v>28.3</c:v>
                </c:pt>
                <c:pt idx="7">
                  <c:v>28.7</c:v>
                </c:pt>
                <c:pt idx="8">
                  <c:v>30</c:v>
                </c:pt>
                <c:pt idx="9">
                  <c:v>28.9</c:v>
                </c:pt>
                <c:pt idx="10">
                  <c:v>27.3</c:v>
                </c:pt>
                <c:pt idx="11">
                  <c:v>25.6</c:v>
                </c:pt>
                <c:pt idx="12">
                  <c:v>25.3</c:v>
                </c:pt>
                <c:pt idx="13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D-4BAB-9056-3877EE1B2CA0}"/>
            </c:ext>
          </c:extLst>
        </c:ser>
        <c:ser>
          <c:idx val="1"/>
          <c:order val="1"/>
          <c:tx>
            <c:strRef>
              <c:f>Foglio1!$A$10</c:f>
              <c:strCache>
                <c:ptCount val="1"/>
                <c:pt idx="0">
                  <c:v>Rischio di povertà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triangle"/>
            <c:size val="10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DD-4BCB-B0AF-ECF2F569260A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DD-4BCB-B0AF-ECF2F569260A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DD-4BCB-B0AF-ECF2F569260A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DD-4BCB-B0AF-ECF2F569260A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DD-4BCB-B0AF-ECF2F569260A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DD-4BCB-B0AF-ECF2F56926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Foglio1!$B$8:$O$8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Foglio1!$B$10:$O$10</c:f>
              <c:numCache>
                <c:formatCode>#,##0.0</c:formatCode>
                <c:ptCount val="14"/>
                <c:pt idx="0">
                  <c:v>18.899999999999999</c:v>
                </c:pt>
                <c:pt idx="1">
                  <c:v>18.399999999999999</c:v>
                </c:pt>
                <c:pt idx="2">
                  <c:v>18.7</c:v>
                </c:pt>
                <c:pt idx="3">
                  <c:v>19.8</c:v>
                </c:pt>
                <c:pt idx="4">
                  <c:v>19.5</c:v>
                </c:pt>
                <c:pt idx="5">
                  <c:v>19.3</c:v>
                </c:pt>
                <c:pt idx="6">
                  <c:v>19.399999999999999</c:v>
                </c:pt>
                <c:pt idx="7">
                  <c:v>19.899999999999999</c:v>
                </c:pt>
                <c:pt idx="8">
                  <c:v>20.6</c:v>
                </c:pt>
                <c:pt idx="9">
                  <c:v>20.3</c:v>
                </c:pt>
                <c:pt idx="10">
                  <c:v>20.3</c:v>
                </c:pt>
                <c:pt idx="11">
                  <c:v>20.100000000000001</c:v>
                </c:pt>
                <c:pt idx="12">
                  <c:v>20</c:v>
                </c:pt>
                <c:pt idx="13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D-4BAB-9056-3877EE1B2CA0}"/>
            </c:ext>
          </c:extLst>
        </c:ser>
        <c:ser>
          <c:idx val="2"/>
          <c:order val="2"/>
          <c:tx>
            <c:strRef>
              <c:f>Foglio1!$A$11</c:f>
              <c:strCache>
                <c:ptCount val="1"/>
                <c:pt idx="0">
                  <c:v>Grave deprivazione materiale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circle"/>
            <c:size val="8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0DD-4BCB-B0AF-ECF2F569260A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0DD-4BCB-B0AF-ECF2F569260A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0DD-4BCB-B0AF-ECF2F569260A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0DD-4BCB-B0AF-ECF2F569260A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0DD-4BCB-B0AF-ECF2F56926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Foglio1!$B$8:$O$8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Foglio1!$B$11:$O$11</c:f>
              <c:numCache>
                <c:formatCode>#,##0.0</c:formatCode>
                <c:ptCount val="14"/>
                <c:pt idx="0">
                  <c:v>7.5</c:v>
                </c:pt>
                <c:pt idx="1">
                  <c:v>7.3</c:v>
                </c:pt>
                <c:pt idx="2">
                  <c:v>7.4</c:v>
                </c:pt>
                <c:pt idx="3">
                  <c:v>11.1</c:v>
                </c:pt>
                <c:pt idx="4">
                  <c:v>14.5</c:v>
                </c:pt>
                <c:pt idx="5">
                  <c:v>12.3</c:v>
                </c:pt>
                <c:pt idx="6">
                  <c:v>11.6</c:v>
                </c:pt>
                <c:pt idx="7">
                  <c:v>11.5</c:v>
                </c:pt>
                <c:pt idx="8">
                  <c:v>12.1</c:v>
                </c:pt>
                <c:pt idx="9">
                  <c:v>10.1</c:v>
                </c:pt>
                <c:pt idx="10">
                  <c:v>8.5</c:v>
                </c:pt>
                <c:pt idx="11">
                  <c:v>7.4</c:v>
                </c:pt>
                <c:pt idx="12">
                  <c:v>5.9</c:v>
                </c:pt>
                <c:pt idx="13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D-4BAB-9056-3877EE1B2CA0}"/>
            </c:ext>
          </c:extLst>
        </c:ser>
        <c:ser>
          <c:idx val="3"/>
          <c:order val="3"/>
          <c:tx>
            <c:strRef>
              <c:f>Foglio1!$A$12</c:f>
              <c:strCache>
                <c:ptCount val="1"/>
                <c:pt idx="0">
                  <c:v>Bassa intensità di lavoro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diamond"/>
            <c:size val="11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DD-4BCB-B0AF-ECF2F569260A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DD-4BCB-B0AF-ECF2F569260A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DD-4BCB-B0AF-ECF2F569260A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0DD-4BCB-B0AF-ECF2F569260A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DD-4BCB-B0AF-ECF2F56926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Foglio1!$B$8:$O$8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Foglio1!$B$12:$O$12</c:f>
              <c:numCache>
                <c:formatCode>#,##0.0</c:formatCode>
                <c:ptCount val="14"/>
                <c:pt idx="0">
                  <c:v>10.4</c:v>
                </c:pt>
                <c:pt idx="1">
                  <c:v>9.1999999999999993</c:v>
                </c:pt>
                <c:pt idx="2">
                  <c:v>10.6</c:v>
                </c:pt>
                <c:pt idx="3">
                  <c:v>10.5</c:v>
                </c:pt>
                <c:pt idx="4">
                  <c:v>10.6</c:v>
                </c:pt>
                <c:pt idx="5">
                  <c:v>11.3</c:v>
                </c:pt>
                <c:pt idx="6">
                  <c:v>12.1</c:v>
                </c:pt>
                <c:pt idx="7">
                  <c:v>11.7</c:v>
                </c:pt>
                <c:pt idx="8">
                  <c:v>12.8</c:v>
                </c:pt>
                <c:pt idx="9">
                  <c:v>11.8</c:v>
                </c:pt>
                <c:pt idx="10">
                  <c:v>11.3</c:v>
                </c:pt>
                <c:pt idx="11">
                  <c:v>10</c:v>
                </c:pt>
                <c:pt idx="12">
                  <c:v>11</c:v>
                </c:pt>
                <c:pt idx="13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8D-4BAB-9056-3877EE1B2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72608"/>
        <c:axId val="98858496"/>
      </c:lineChart>
      <c:catAx>
        <c:axId val="94372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858496"/>
        <c:crosses val="autoZero"/>
        <c:auto val="1"/>
        <c:lblAlgn val="ctr"/>
        <c:lblOffset val="100"/>
        <c:noMultiLvlLbl val="0"/>
      </c:catAx>
      <c:valAx>
        <c:axId val="98858496"/>
        <c:scaling>
          <c:orientation val="minMax"/>
          <c:max val="33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94372608"/>
        <c:crosses val="autoZero"/>
        <c:crossBetween val="between"/>
        <c:majorUnit val="3"/>
      </c:valAx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Foglio1!$A$4</c:f>
              <c:strCache>
                <c:ptCount val="1"/>
                <c:pt idx="0">
                  <c:v>Rischio di povertà o eslusione sociale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ymbol val="square"/>
            <c:size val="8"/>
            <c:spPr>
              <a:solidFill>
                <a:srgbClr val="0066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Foglio1!$B$3:$O$3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Foglio1!$B$4:$O$4</c:f>
              <c:numCache>
                <c:formatCode>#,##0.0</c:formatCode>
                <c:ptCount val="14"/>
                <c:pt idx="0">
                  <c:v>14.3</c:v>
                </c:pt>
                <c:pt idx="1">
                  <c:v>14.4</c:v>
                </c:pt>
                <c:pt idx="2">
                  <c:v>14.2</c:v>
                </c:pt>
                <c:pt idx="3">
                  <c:v>15.7</c:v>
                </c:pt>
                <c:pt idx="4">
                  <c:v>16.7</c:v>
                </c:pt>
                <c:pt idx="5">
                  <c:v>16.5</c:v>
                </c:pt>
                <c:pt idx="6">
                  <c:v>16.2</c:v>
                </c:pt>
                <c:pt idx="7">
                  <c:v>15.9</c:v>
                </c:pt>
                <c:pt idx="8">
                  <c:v>17.100000000000001</c:v>
                </c:pt>
                <c:pt idx="9">
                  <c:v>16.100000000000001</c:v>
                </c:pt>
                <c:pt idx="10">
                  <c:v>14.6</c:v>
                </c:pt>
                <c:pt idx="11">
                  <c:v>13.2</c:v>
                </c:pt>
                <c:pt idx="12">
                  <c:v>13.2</c:v>
                </c:pt>
                <c:pt idx="13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B-4796-91FE-0ACCAAE1F713}"/>
            </c:ext>
          </c:extLst>
        </c:ser>
        <c:ser>
          <c:idx val="1"/>
          <c:order val="1"/>
          <c:tx>
            <c:strRef>
              <c:f>Foglio1!$A$5</c:f>
              <c:strCache>
                <c:ptCount val="1"/>
                <c:pt idx="0">
                  <c:v>Rischio di povertà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ymbol val="triangle"/>
            <c:size val="10"/>
            <c:spPr>
              <a:solidFill>
                <a:srgbClr val="0066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Foglio1!$B$3:$O$3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Foglio1!$B$5:$O$5</c:f>
              <c:numCache>
                <c:formatCode>#,##0.0</c:formatCode>
                <c:ptCount val="14"/>
                <c:pt idx="0">
                  <c:v>9.6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9.9</c:v>
                </c:pt>
                <c:pt idx="4">
                  <c:v>10.6</c:v>
                </c:pt>
                <c:pt idx="5">
                  <c:v>10.4</c:v>
                </c:pt>
                <c:pt idx="6">
                  <c:v>10.4</c:v>
                </c:pt>
                <c:pt idx="7">
                  <c:v>9.9</c:v>
                </c:pt>
                <c:pt idx="8">
                  <c:v>10.5</c:v>
                </c:pt>
                <c:pt idx="9">
                  <c:v>10.199999999999999</c:v>
                </c:pt>
                <c:pt idx="10">
                  <c:v>10.5</c:v>
                </c:pt>
                <c:pt idx="11">
                  <c:v>9.5</c:v>
                </c:pt>
                <c:pt idx="12">
                  <c:v>10</c:v>
                </c:pt>
                <c:pt idx="13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B-4796-91FE-0ACCAAE1F713}"/>
            </c:ext>
          </c:extLst>
        </c:ser>
        <c:ser>
          <c:idx val="2"/>
          <c:order val="2"/>
          <c:tx>
            <c:strRef>
              <c:f>Foglio1!$A$6</c:f>
              <c:strCache>
                <c:ptCount val="1"/>
                <c:pt idx="0">
                  <c:v>Grave deprivazione materiale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ymbol val="circle"/>
            <c:size val="8"/>
            <c:spPr>
              <a:solidFill>
                <a:srgbClr val="0066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Foglio1!$B$3:$O$3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Foglio1!$B$6:$O$6</c:f>
              <c:numCache>
                <c:formatCode>#,##0.0</c:formatCode>
                <c:ptCount val="14"/>
                <c:pt idx="0">
                  <c:v>3</c:v>
                </c:pt>
                <c:pt idx="1">
                  <c:v>3.5</c:v>
                </c:pt>
                <c:pt idx="2">
                  <c:v>3.8</c:v>
                </c:pt>
                <c:pt idx="3">
                  <c:v>5.0999999999999996</c:v>
                </c:pt>
                <c:pt idx="4">
                  <c:v>5.7</c:v>
                </c:pt>
                <c:pt idx="5">
                  <c:v>6</c:v>
                </c:pt>
                <c:pt idx="6">
                  <c:v>5.8</c:v>
                </c:pt>
                <c:pt idx="7">
                  <c:v>4.8</c:v>
                </c:pt>
                <c:pt idx="8">
                  <c:v>5.8</c:v>
                </c:pt>
                <c:pt idx="9">
                  <c:v>5</c:v>
                </c:pt>
                <c:pt idx="10">
                  <c:v>3.2</c:v>
                </c:pt>
                <c:pt idx="11">
                  <c:v>2.9</c:v>
                </c:pt>
                <c:pt idx="12">
                  <c:v>1.9</c:v>
                </c:pt>
                <c:pt idx="1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B-4796-91FE-0ACCAAE1F713}"/>
            </c:ext>
          </c:extLst>
        </c:ser>
        <c:ser>
          <c:idx val="3"/>
          <c:order val="3"/>
          <c:tx>
            <c:strRef>
              <c:f>Foglio1!$A$7</c:f>
              <c:strCache>
                <c:ptCount val="1"/>
                <c:pt idx="0">
                  <c:v>Bassa intensità di lavoro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ymbol val="diamond"/>
            <c:size val="11"/>
            <c:spPr>
              <a:solidFill>
                <a:srgbClr val="0066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Foglio1!$B$3:$O$3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Foglio1!$B$7:$O$7</c:f>
              <c:numCache>
                <c:formatCode>#,##0.0</c:formatCode>
                <c:ptCount val="14"/>
                <c:pt idx="0">
                  <c:v>5.3</c:v>
                </c:pt>
                <c:pt idx="1">
                  <c:v>4.5999999999999996</c:v>
                </c:pt>
                <c:pt idx="2">
                  <c:v>6.5</c:v>
                </c:pt>
                <c:pt idx="3">
                  <c:v>5.9</c:v>
                </c:pt>
                <c:pt idx="4">
                  <c:v>5.8</c:v>
                </c:pt>
                <c:pt idx="5">
                  <c:v>6.1</c:v>
                </c:pt>
                <c:pt idx="6">
                  <c:v>5.3</c:v>
                </c:pt>
                <c:pt idx="7">
                  <c:v>6.1</c:v>
                </c:pt>
                <c:pt idx="8">
                  <c:v>6.7</c:v>
                </c:pt>
                <c:pt idx="9">
                  <c:v>5.4</c:v>
                </c:pt>
                <c:pt idx="10">
                  <c:v>5.5</c:v>
                </c:pt>
                <c:pt idx="11">
                  <c:v>4.4000000000000004</c:v>
                </c:pt>
                <c:pt idx="12">
                  <c:v>4.9000000000000004</c:v>
                </c:pt>
                <c:pt idx="13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1B-4796-91FE-0ACCAAE1F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43808"/>
        <c:axId val="92525312"/>
      </c:lineChart>
      <c:catAx>
        <c:axId val="10234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2525312"/>
        <c:crosses val="autoZero"/>
        <c:auto val="1"/>
        <c:lblAlgn val="ctr"/>
        <c:lblOffset val="100"/>
        <c:noMultiLvlLbl val="0"/>
      </c:catAx>
      <c:valAx>
        <c:axId val="92525312"/>
        <c:scaling>
          <c:orientation val="minMax"/>
          <c:max val="33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2343808"/>
        <c:crosses val="autoZero"/>
        <c:crossBetween val="between"/>
        <c:majorUnit val="3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Foglio1!$A$14</c:f>
              <c:strCache>
                <c:ptCount val="1"/>
                <c:pt idx="0">
                  <c:v>Rischio di povertà o eslusione sociale</c:v>
                </c:pt>
              </c:strCache>
            </c:strRef>
          </c:tx>
          <c:spPr>
            <a:ln>
              <a:solidFill>
                <a:srgbClr val="CC0000"/>
              </a:solidFill>
            </a:ln>
          </c:spPr>
          <c:marker>
            <c:symbol val="square"/>
            <c:size val="8"/>
            <c:spPr>
              <a:solidFill>
                <a:srgbClr val="CC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66-4722-9646-A040CE308C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66-4722-9646-A040CE308C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66-4722-9646-A040CE308C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66-4722-9646-A040CE308C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66-4722-9646-A040CE308C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66-4722-9646-A040CE308C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66-4722-9646-A040CE308C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66-4722-9646-A040CE308C9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Foglio1!$B$13:$O$13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Foglio1!$B$14:$O$14</c:f>
              <c:numCache>
                <c:formatCode>#,##0.0</c:formatCode>
                <c:ptCount val="14"/>
                <c:pt idx="0">
                  <c:v>13.2</c:v>
                </c:pt>
                <c:pt idx="1">
                  <c:v>14.3</c:v>
                </c:pt>
                <c:pt idx="2">
                  <c:v>12.7</c:v>
                </c:pt>
                <c:pt idx="3">
                  <c:v>15.7</c:v>
                </c:pt>
                <c:pt idx="4">
                  <c:v>16</c:v>
                </c:pt>
                <c:pt idx="5">
                  <c:v>17.8</c:v>
                </c:pt>
                <c:pt idx="6">
                  <c:v>16.399999999999999</c:v>
                </c:pt>
                <c:pt idx="7">
                  <c:v>15.4</c:v>
                </c:pt>
                <c:pt idx="8">
                  <c:v>16.100000000000001</c:v>
                </c:pt>
                <c:pt idx="9">
                  <c:v>17.2</c:v>
                </c:pt>
                <c:pt idx="10">
                  <c:v>14.2</c:v>
                </c:pt>
                <c:pt idx="11">
                  <c:v>15.5</c:v>
                </c:pt>
                <c:pt idx="12">
                  <c:v>11</c:v>
                </c:pt>
                <c:pt idx="13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5-4914-839A-CF9E2A41D5C2}"/>
            </c:ext>
          </c:extLst>
        </c:ser>
        <c:ser>
          <c:idx val="1"/>
          <c:order val="1"/>
          <c:tx>
            <c:strRef>
              <c:f>Foglio1!$A$15</c:f>
              <c:strCache>
                <c:ptCount val="1"/>
                <c:pt idx="0">
                  <c:v>Rischio di povertà</c:v>
                </c:pt>
              </c:strCache>
            </c:strRef>
          </c:tx>
          <c:spPr>
            <a:ln>
              <a:solidFill>
                <a:srgbClr val="CC0000"/>
              </a:solidFill>
            </a:ln>
          </c:spPr>
          <c:marker>
            <c:symbol val="triangle"/>
            <c:size val="10"/>
            <c:spPr>
              <a:solidFill>
                <a:srgbClr val="CC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66-4722-9646-A040CE308C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66-4722-9646-A040CE308C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66-4722-9646-A040CE308C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66-4722-9646-A040CE308C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66-4722-9646-A040CE308C9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66-4722-9646-A040CE308C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66-4722-9646-A040CE308C93}"/>
                </c:ext>
              </c:extLst>
            </c:dLbl>
            <c:dLbl>
              <c:idx val="13"/>
              <c:layout>
                <c:manualLayout>
                  <c:x val="9.3144958722524292E-4"/>
                  <c:y val="9.19013649939533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66-4722-9646-A040CE308C9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Foglio1!$B$13:$O$13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Foglio1!$B$15:$O$15</c:f>
              <c:numCache>
                <c:formatCode>#,##0.0</c:formatCode>
                <c:ptCount val="14"/>
                <c:pt idx="0">
                  <c:v>8.6999999999999993</c:v>
                </c:pt>
                <c:pt idx="1">
                  <c:v>9.4</c:v>
                </c:pt>
                <c:pt idx="2">
                  <c:v>7.8</c:v>
                </c:pt>
                <c:pt idx="3">
                  <c:v>8.9</c:v>
                </c:pt>
                <c:pt idx="4">
                  <c:v>8.8000000000000007</c:v>
                </c:pt>
                <c:pt idx="5">
                  <c:v>10.9</c:v>
                </c:pt>
                <c:pt idx="6">
                  <c:v>10.1</c:v>
                </c:pt>
                <c:pt idx="7">
                  <c:v>9.6999999999999993</c:v>
                </c:pt>
                <c:pt idx="8">
                  <c:v>8.9</c:v>
                </c:pt>
                <c:pt idx="9">
                  <c:v>10.5</c:v>
                </c:pt>
                <c:pt idx="10">
                  <c:v>10.1</c:v>
                </c:pt>
                <c:pt idx="11">
                  <c:v>10.9</c:v>
                </c:pt>
                <c:pt idx="12">
                  <c:v>8.5</c:v>
                </c:pt>
                <c:pt idx="13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5-4914-839A-CF9E2A41D5C2}"/>
            </c:ext>
          </c:extLst>
        </c:ser>
        <c:ser>
          <c:idx val="2"/>
          <c:order val="2"/>
          <c:tx>
            <c:strRef>
              <c:f>Foglio1!$A$16</c:f>
              <c:strCache>
                <c:ptCount val="1"/>
                <c:pt idx="0">
                  <c:v>Grave deprivazione materiale</c:v>
                </c:pt>
              </c:strCache>
            </c:strRef>
          </c:tx>
          <c:spPr>
            <a:ln>
              <a:solidFill>
                <a:srgbClr val="CC0000"/>
              </a:solidFill>
            </a:ln>
          </c:spPr>
          <c:marker>
            <c:symbol val="circle"/>
            <c:size val="8"/>
            <c:spPr>
              <a:solidFill>
                <a:srgbClr val="CC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2268823357162237E-2"/>
                  <c:y val="2.5909049770032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D66-4722-9646-A040CE308C93}"/>
                </c:ext>
              </c:extLst>
            </c:dLbl>
            <c:dLbl>
              <c:idx val="5"/>
              <c:layout>
                <c:manualLayout>
                  <c:x val="-2.2268823357162289E-2"/>
                  <c:y val="3.2178642246521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D66-4722-9646-A040CE308C93}"/>
                </c:ext>
              </c:extLst>
            </c:dLbl>
            <c:dLbl>
              <c:idx val="11"/>
              <c:layout>
                <c:manualLayout>
                  <c:x val="-2.363354529506739E-2"/>
                  <c:y val="3.6358370564181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D66-4722-9646-A040CE308C93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D66-4722-9646-A040CE308C93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D66-4722-9646-A040CE308C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Foglio1!$B$13:$O$13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Foglio1!$B$16:$O$16</c:f>
              <c:numCache>
                <c:formatCode>#,##0.0</c:formatCode>
                <c:ptCount val="14"/>
                <c:pt idx="0">
                  <c:v>3.2</c:v>
                </c:pt>
                <c:pt idx="1">
                  <c:v>3.5</c:v>
                </c:pt>
                <c:pt idx="2">
                  <c:v>4.2</c:v>
                </c:pt>
                <c:pt idx="3">
                  <c:v>6.6</c:v>
                </c:pt>
                <c:pt idx="4">
                  <c:v>7.3</c:v>
                </c:pt>
                <c:pt idx="5">
                  <c:v>8.9</c:v>
                </c:pt>
                <c:pt idx="6">
                  <c:v>7.3</c:v>
                </c:pt>
                <c:pt idx="7">
                  <c:v>5.9</c:v>
                </c:pt>
                <c:pt idx="8">
                  <c:v>6.3</c:v>
                </c:pt>
                <c:pt idx="9">
                  <c:v>5.9</c:v>
                </c:pt>
                <c:pt idx="10">
                  <c:v>2.9</c:v>
                </c:pt>
                <c:pt idx="11">
                  <c:v>4</c:v>
                </c:pt>
                <c:pt idx="12">
                  <c:v>1.3</c:v>
                </c:pt>
                <c:pt idx="1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5-4914-839A-CF9E2A41D5C2}"/>
            </c:ext>
          </c:extLst>
        </c:ser>
        <c:ser>
          <c:idx val="3"/>
          <c:order val="3"/>
          <c:tx>
            <c:strRef>
              <c:f>Foglio1!$A$17</c:f>
              <c:strCache>
                <c:ptCount val="1"/>
                <c:pt idx="0">
                  <c:v>Bassa intensità di lavoro</c:v>
                </c:pt>
              </c:strCache>
            </c:strRef>
          </c:tx>
          <c:spPr>
            <a:ln>
              <a:solidFill>
                <a:srgbClr val="CC0000"/>
              </a:solidFill>
            </a:ln>
          </c:spPr>
          <c:marker>
            <c:symbol val="diamond"/>
            <c:size val="11"/>
            <c:spPr>
              <a:solidFill>
                <a:srgbClr val="CC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D66-4722-9646-A040CE308C93}"/>
                </c:ext>
              </c:extLst>
            </c:dLbl>
            <c:dLbl>
              <c:idx val="2"/>
              <c:layout>
                <c:manualLayout>
                  <c:x val="-4.069256951888179E-2"/>
                  <c:y val="-2.7382486280124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D66-4722-9646-A040CE308C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D66-4722-9646-A040CE308C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D66-4722-9646-A040CE308C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D66-4722-9646-A040CE308C93}"/>
                </c:ext>
              </c:extLst>
            </c:dLbl>
            <c:dLbl>
              <c:idx val="7"/>
              <c:layout>
                <c:manualLayout>
                  <c:x val="-2.2951184326114815E-2"/>
                  <c:y val="2.9043846008277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D66-4722-9646-A040CE308C9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D66-4722-9646-A040CE308C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D66-4722-9646-A040CE308C9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Foglio1!$B$13:$O$13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Foglio1!$B$17:$O$17</c:f>
              <c:numCache>
                <c:formatCode>#,##0.0</c:formatCode>
                <c:ptCount val="14"/>
                <c:pt idx="0">
                  <c:v>4.8</c:v>
                </c:pt>
                <c:pt idx="1">
                  <c:v>4.8</c:v>
                </c:pt>
                <c:pt idx="2">
                  <c:v>6.2</c:v>
                </c:pt>
                <c:pt idx="3">
                  <c:v>5.8</c:v>
                </c:pt>
                <c:pt idx="4">
                  <c:v>6.1</c:v>
                </c:pt>
                <c:pt idx="5">
                  <c:v>5.7</c:v>
                </c:pt>
                <c:pt idx="6">
                  <c:v>5</c:v>
                </c:pt>
                <c:pt idx="7">
                  <c:v>4.9000000000000004</c:v>
                </c:pt>
                <c:pt idx="8">
                  <c:v>6.5</c:v>
                </c:pt>
                <c:pt idx="9">
                  <c:v>6.5</c:v>
                </c:pt>
                <c:pt idx="10">
                  <c:v>6.2</c:v>
                </c:pt>
                <c:pt idx="11">
                  <c:v>4.9000000000000004</c:v>
                </c:pt>
                <c:pt idx="12">
                  <c:v>4.5</c:v>
                </c:pt>
                <c:pt idx="13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5-4914-839A-CF9E2A41D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1424"/>
        <c:axId val="92557696"/>
      </c:lineChart>
      <c:catAx>
        <c:axId val="925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2557696"/>
        <c:crosses val="autoZero"/>
        <c:auto val="1"/>
        <c:lblAlgn val="ctr"/>
        <c:lblOffset val="100"/>
        <c:noMultiLvlLbl val="0"/>
      </c:catAx>
      <c:valAx>
        <c:axId val="92557696"/>
        <c:scaling>
          <c:orientation val="minMax"/>
          <c:max val="33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2551424"/>
        <c:crosses val="autoZero"/>
        <c:crossBetween val="between"/>
        <c:majorUnit val="3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AD35186-1A09-4CE4-9D73-43DF3AF536B5}">
  <sheetPr/>
  <sheetViews>
    <sheetView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CBA7FA-8ADA-4F20-BB66-865A02C9F7E9}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8E4ED6-2BBC-4C6E-B00E-84607F3EE1B8}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1579346-2CE4-428E-A275-5355608EB902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4960" cy="560832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B7D303-E336-BA73-3482-FC8B72FEFFB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0.0089</cdr:x>
      <cdr:y>0.02372</cdr:y>
    </cdr:from>
    <cdr:to>
      <cdr:x>0.02781</cdr:x>
      <cdr:y>0.10584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B0C8F1CC-7543-B29F-8D2E-49B4C2CDA819}"/>
            </a:ext>
          </a:extLst>
        </cdr:cNvPr>
        <cdr:cNvSpPr txBox="1"/>
      </cdr:nvSpPr>
      <cdr:spPr>
        <a:xfrm xmlns:a="http://schemas.openxmlformats.org/drawingml/2006/main">
          <a:off x="81935" y="133144"/>
          <a:ext cx="174113" cy="460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2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93161" cy="5604387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77A070E-8831-C0D3-D08E-0B4BA2C18F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4960" cy="560832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459C3-5126-311D-9CB4-691065FEDB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6552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B72DF32-7865-FEB8-F942-03EC1E4AA5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6552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309625A-0439-320A-724B-2B4D786C20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6552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70D053C-F9BD-968B-3C17-C6472B1A59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B5BB-5FBD-472C-BB73-5BB0B395CE46}">
  <dimension ref="A1:W45"/>
  <sheetViews>
    <sheetView tabSelected="1" topLeftCell="A31" zoomScaleNormal="100" workbookViewId="0">
      <selection activeCell="N46" sqref="N46"/>
    </sheetView>
  </sheetViews>
  <sheetFormatPr defaultRowHeight="13.8" x14ac:dyDescent="0.25"/>
  <cols>
    <col min="1" max="16384" width="8.796875" style="13"/>
  </cols>
  <sheetData>
    <row r="1" spans="1:17" ht="17.399999999999999" x14ac:dyDescent="0.3">
      <c r="A1" s="78" t="s">
        <v>126</v>
      </c>
      <c r="B1" s="56"/>
      <c r="C1" s="56"/>
      <c r="D1" s="61"/>
      <c r="E1" s="57"/>
      <c r="F1" s="57"/>
      <c r="G1" s="57"/>
      <c r="H1" s="57"/>
      <c r="I1" s="57"/>
      <c r="J1" s="57"/>
      <c r="K1" s="57"/>
      <c r="L1" s="57"/>
    </row>
    <row r="2" spans="1:17" ht="15" thickBot="1" x14ac:dyDescent="0.35">
      <c r="A2" s="79" t="s">
        <v>127</v>
      </c>
      <c r="B2" s="56"/>
      <c r="C2" s="56"/>
      <c r="D2" s="60"/>
      <c r="E2" s="57"/>
      <c r="F2" s="57"/>
      <c r="G2" s="57"/>
      <c r="H2" s="57"/>
      <c r="I2" s="57"/>
      <c r="J2" s="57"/>
      <c r="K2" s="57"/>
      <c r="L2" s="57"/>
    </row>
    <row r="3" spans="1:17" ht="14.4" thickBot="1" x14ac:dyDescent="0.3">
      <c r="A3" s="102"/>
      <c r="B3" s="104" t="s">
        <v>108</v>
      </c>
      <c r="C3" s="104"/>
      <c r="D3" s="104"/>
      <c r="E3" s="104"/>
      <c r="F3" s="105" t="s">
        <v>128</v>
      </c>
      <c r="G3" s="105"/>
      <c r="H3" s="105"/>
      <c r="I3" s="105"/>
      <c r="J3" s="75" t="s">
        <v>129</v>
      </c>
      <c r="K3" s="75"/>
      <c r="L3" s="75"/>
      <c r="M3" s="75"/>
    </row>
    <row r="4" spans="1:17" ht="53.4" thickBot="1" x14ac:dyDescent="0.3">
      <c r="A4" s="103"/>
      <c r="B4" s="80" t="s">
        <v>0</v>
      </c>
      <c r="C4" s="80" t="s">
        <v>1</v>
      </c>
      <c r="D4" s="80" t="s">
        <v>3</v>
      </c>
      <c r="E4" s="80" t="s">
        <v>2</v>
      </c>
      <c r="F4" s="80" t="s">
        <v>0</v>
      </c>
      <c r="G4" s="80" t="s">
        <v>1</v>
      </c>
      <c r="H4" s="80" t="s">
        <v>3</v>
      </c>
      <c r="I4" s="80" t="s">
        <v>2</v>
      </c>
      <c r="J4" s="55" t="s">
        <v>0</v>
      </c>
      <c r="K4" s="55" t="s">
        <v>1</v>
      </c>
      <c r="L4" s="55" t="s">
        <v>3</v>
      </c>
      <c r="M4" s="55" t="s">
        <v>2</v>
      </c>
    </row>
    <row r="5" spans="1:17" ht="14.4" thickBot="1" x14ac:dyDescent="0.3">
      <c r="A5" s="11" t="s">
        <v>4</v>
      </c>
      <c r="B5" s="81">
        <v>13.5</v>
      </c>
      <c r="C5" s="82">
        <v>11.1</v>
      </c>
      <c r="D5" s="81">
        <v>2.8</v>
      </c>
      <c r="E5" s="82">
        <v>2.5</v>
      </c>
      <c r="F5" s="81">
        <v>16.899999999999999</v>
      </c>
      <c r="G5" s="83">
        <v>14</v>
      </c>
      <c r="H5" s="81">
        <v>3.7</v>
      </c>
      <c r="I5" s="82">
        <v>4.5999999999999996</v>
      </c>
      <c r="J5" s="54">
        <f t="shared" ref="J5:M27" si="0">F5-B5</f>
        <v>3.3999999999999986</v>
      </c>
      <c r="K5" s="54">
        <f t="shared" si="0"/>
        <v>2.9000000000000004</v>
      </c>
      <c r="L5" s="54">
        <f t="shared" si="0"/>
        <v>0.90000000000000036</v>
      </c>
      <c r="M5" s="54">
        <f t="shared" si="0"/>
        <v>2.0999999999999996</v>
      </c>
    </row>
    <row r="6" spans="1:17" ht="40.200000000000003" thickBot="1" x14ac:dyDescent="0.4">
      <c r="A6" s="11" t="s">
        <v>7</v>
      </c>
      <c r="B6" s="81" t="s">
        <v>109</v>
      </c>
      <c r="C6" s="83" t="s">
        <v>110</v>
      </c>
      <c r="D6" s="84" t="s">
        <v>6</v>
      </c>
      <c r="E6" s="83" t="s">
        <v>6</v>
      </c>
      <c r="F6" s="84" t="s">
        <v>8</v>
      </c>
      <c r="G6" s="83" t="s">
        <v>15</v>
      </c>
      <c r="H6" s="84" t="s">
        <v>6</v>
      </c>
      <c r="I6" s="83" t="s">
        <v>6</v>
      </c>
      <c r="J6" s="54" t="e">
        <f t="shared" si="0"/>
        <v>#VALUE!</v>
      </c>
      <c r="K6" s="54" t="e">
        <f t="shared" si="0"/>
        <v>#VALUE!</v>
      </c>
      <c r="L6" s="54" t="e">
        <f t="shared" si="0"/>
        <v>#VALUE!</v>
      </c>
      <c r="M6" s="54" t="e">
        <f t="shared" si="0"/>
        <v>#VALUE!</v>
      </c>
      <c r="O6" s="85"/>
      <c r="P6" s="85"/>
    </row>
    <row r="7" spans="1:17" ht="14.4" thickBot="1" x14ac:dyDescent="0.3">
      <c r="A7" s="11" t="s">
        <v>9</v>
      </c>
      <c r="B7" s="81">
        <v>13.8</v>
      </c>
      <c r="C7" s="83">
        <v>10.8</v>
      </c>
      <c r="D7" s="81">
        <v>2.1</v>
      </c>
      <c r="E7" s="82">
        <v>4.9000000000000004</v>
      </c>
      <c r="F7" s="81">
        <v>19.7</v>
      </c>
      <c r="G7" s="82">
        <v>17.100000000000001</v>
      </c>
      <c r="H7" s="81" t="s">
        <v>130</v>
      </c>
      <c r="I7" s="82">
        <v>7.1</v>
      </c>
      <c r="J7" s="54">
        <f t="shared" si="0"/>
        <v>5.8999999999999986</v>
      </c>
      <c r="K7" s="54">
        <f t="shared" si="0"/>
        <v>6.3000000000000007</v>
      </c>
      <c r="L7" s="54" t="e">
        <f t="shared" si="0"/>
        <v>#VALUE!</v>
      </c>
      <c r="M7" s="54">
        <f t="shared" si="0"/>
        <v>2.1999999999999993</v>
      </c>
    </row>
    <row r="8" spans="1:17" ht="14.4" thickBot="1" x14ac:dyDescent="0.3">
      <c r="A8" s="11" t="s">
        <v>10</v>
      </c>
      <c r="B8" s="81">
        <v>14.1</v>
      </c>
      <c r="C8" s="82">
        <v>11.5</v>
      </c>
      <c r="D8" s="81">
        <v>1.8</v>
      </c>
      <c r="E8" s="82">
        <v>3.9</v>
      </c>
      <c r="F8" s="81">
        <v>12.5</v>
      </c>
      <c r="G8" s="82">
        <v>9.1999999999999993</v>
      </c>
      <c r="H8" s="81">
        <v>4.4000000000000004</v>
      </c>
      <c r="I8" s="82">
        <v>3.6</v>
      </c>
      <c r="J8" s="54">
        <f t="shared" si="0"/>
        <v>-1.5999999999999996</v>
      </c>
      <c r="K8" s="54">
        <f t="shared" si="0"/>
        <v>-2.3000000000000007</v>
      </c>
      <c r="L8" s="54">
        <f t="shared" si="0"/>
        <v>2.6000000000000005</v>
      </c>
      <c r="M8" s="54">
        <f t="shared" si="0"/>
        <v>-0.29999999999999982</v>
      </c>
    </row>
    <row r="9" spans="1:17" ht="27" thickBot="1" x14ac:dyDescent="0.3">
      <c r="A9" s="11" t="s">
        <v>11</v>
      </c>
      <c r="B9" s="81">
        <v>8.8000000000000007</v>
      </c>
      <c r="C9" s="82">
        <v>6.4</v>
      </c>
      <c r="D9" s="81" t="s">
        <v>6</v>
      </c>
      <c r="E9" s="82" t="s">
        <v>112</v>
      </c>
      <c r="F9" s="81">
        <v>8.9</v>
      </c>
      <c r="G9" s="82">
        <v>6.7</v>
      </c>
      <c r="H9" s="81" t="s">
        <v>6</v>
      </c>
      <c r="I9" s="83" t="s">
        <v>13</v>
      </c>
      <c r="J9" s="54">
        <f t="shared" si="0"/>
        <v>9.9999999999999645E-2</v>
      </c>
      <c r="K9" s="54">
        <f t="shared" si="0"/>
        <v>0.29999999999999982</v>
      </c>
      <c r="L9" s="54" t="e">
        <f t="shared" si="0"/>
        <v>#VALUE!</v>
      </c>
      <c r="M9" s="54" t="e">
        <f t="shared" si="0"/>
        <v>#VALUE!</v>
      </c>
      <c r="P9" s="86"/>
      <c r="Q9" s="87"/>
    </row>
    <row r="10" spans="1:17" ht="27" thickBot="1" x14ac:dyDescent="0.3">
      <c r="A10" s="11" t="s">
        <v>12</v>
      </c>
      <c r="B10" s="81">
        <v>6.6</v>
      </c>
      <c r="C10" s="82">
        <v>5.9</v>
      </c>
      <c r="D10" s="81" t="s">
        <v>6</v>
      </c>
      <c r="E10" s="83" t="s">
        <v>22</v>
      </c>
      <c r="F10" s="81">
        <v>7</v>
      </c>
      <c r="G10" s="82">
        <v>4.5999999999999996</v>
      </c>
      <c r="H10" s="81" t="s">
        <v>6</v>
      </c>
      <c r="I10" s="83" t="s">
        <v>6</v>
      </c>
      <c r="J10" s="54">
        <f t="shared" si="0"/>
        <v>0.40000000000000036</v>
      </c>
      <c r="K10" s="54">
        <f t="shared" si="0"/>
        <v>-1.3000000000000007</v>
      </c>
      <c r="L10" s="54" t="e">
        <f t="shared" si="0"/>
        <v>#VALUE!</v>
      </c>
      <c r="M10" s="54" t="e">
        <f t="shared" si="0"/>
        <v>#VALUE!</v>
      </c>
    </row>
    <row r="11" spans="1:17" ht="14.4" thickBot="1" x14ac:dyDescent="0.3">
      <c r="A11" s="11" t="s">
        <v>14</v>
      </c>
      <c r="B11" s="84">
        <v>11</v>
      </c>
      <c r="C11" s="82">
        <v>6.9</v>
      </c>
      <c r="D11" s="81" t="s">
        <v>6</v>
      </c>
      <c r="E11" s="83" t="s">
        <v>113</v>
      </c>
      <c r="F11" s="81">
        <v>10.8</v>
      </c>
      <c r="G11" s="82" t="s">
        <v>32</v>
      </c>
      <c r="H11" s="81" t="s">
        <v>6</v>
      </c>
      <c r="I11" s="82" t="s">
        <v>28</v>
      </c>
      <c r="J11" s="54">
        <f t="shared" si="0"/>
        <v>-0.19999999999999929</v>
      </c>
      <c r="K11" s="54" t="e">
        <f t="shared" si="0"/>
        <v>#VALUE!</v>
      </c>
      <c r="L11" s="54" t="e">
        <f t="shared" si="0"/>
        <v>#VALUE!</v>
      </c>
      <c r="M11" s="54" t="e">
        <f t="shared" si="0"/>
        <v>#VALUE!</v>
      </c>
    </row>
    <row r="12" spans="1:17" s="58" customFormat="1" ht="14.4" thickBot="1" x14ac:dyDescent="0.3">
      <c r="A12" s="11" t="s">
        <v>16</v>
      </c>
      <c r="B12" s="81">
        <v>12.4</v>
      </c>
      <c r="C12" s="82">
        <v>10.3</v>
      </c>
      <c r="D12" s="81">
        <v>1.6</v>
      </c>
      <c r="E12" s="82">
        <v>3.4</v>
      </c>
      <c r="F12" s="81">
        <v>14.6</v>
      </c>
      <c r="G12" s="82">
        <v>12.4</v>
      </c>
      <c r="H12" s="81" t="s">
        <v>24</v>
      </c>
      <c r="I12" s="82">
        <v>2.7</v>
      </c>
      <c r="J12" s="54">
        <f t="shared" si="0"/>
        <v>2.1999999999999993</v>
      </c>
      <c r="K12" s="54">
        <f t="shared" si="0"/>
        <v>2.0999999999999996</v>
      </c>
      <c r="L12" s="54" t="e">
        <f t="shared" si="0"/>
        <v>#VALUE!</v>
      </c>
      <c r="M12" s="54">
        <f t="shared" si="0"/>
        <v>-0.69999999999999973</v>
      </c>
    </row>
    <row r="13" spans="1:17" ht="40.200000000000003" thickBot="1" x14ac:dyDescent="0.3">
      <c r="A13" s="11" t="s">
        <v>17</v>
      </c>
      <c r="B13" s="84">
        <v>12.4</v>
      </c>
      <c r="C13" s="82">
        <v>10.1</v>
      </c>
      <c r="D13" s="84" t="s">
        <v>6</v>
      </c>
      <c r="E13" s="83">
        <v>5.9</v>
      </c>
      <c r="F13" s="81">
        <v>11.6</v>
      </c>
      <c r="G13" s="82">
        <v>9.1</v>
      </c>
      <c r="H13" s="84" t="s">
        <v>6</v>
      </c>
      <c r="I13" s="82" t="s">
        <v>131</v>
      </c>
      <c r="J13" s="54">
        <f t="shared" si="0"/>
        <v>-0.80000000000000071</v>
      </c>
      <c r="K13" s="54">
        <f t="shared" si="0"/>
        <v>-1</v>
      </c>
      <c r="L13" s="54" t="e">
        <f t="shared" si="0"/>
        <v>#VALUE!</v>
      </c>
      <c r="M13" s="54" t="e">
        <f t="shared" si="0"/>
        <v>#VALUE!</v>
      </c>
    </row>
    <row r="14" spans="1:17" s="91" customFormat="1" ht="27" thickBot="1" x14ac:dyDescent="0.3">
      <c r="A14" s="88" t="s">
        <v>18</v>
      </c>
      <c r="B14" s="89">
        <v>10.1</v>
      </c>
      <c r="C14" s="89">
        <v>7.3</v>
      </c>
      <c r="D14" s="90">
        <v>1.3</v>
      </c>
      <c r="E14" s="90">
        <v>4.9000000000000004</v>
      </c>
      <c r="F14" s="89">
        <v>8.1999999999999993</v>
      </c>
      <c r="G14" s="89">
        <v>6.7</v>
      </c>
      <c r="H14" s="89">
        <v>1.7</v>
      </c>
      <c r="I14" s="89">
        <v>2.1</v>
      </c>
      <c r="J14" s="59">
        <f t="shared" si="0"/>
        <v>-1.9000000000000004</v>
      </c>
      <c r="K14" s="59">
        <f t="shared" si="0"/>
        <v>-0.59999999999999964</v>
      </c>
      <c r="L14" s="59">
        <f t="shared" si="0"/>
        <v>0.39999999999999991</v>
      </c>
      <c r="M14" s="59">
        <f>I14-E14</f>
        <v>-2.8000000000000003</v>
      </c>
    </row>
    <row r="15" spans="1:17" ht="14.4" thickBot="1" x14ac:dyDescent="0.3">
      <c r="A15" s="11" t="s">
        <v>20</v>
      </c>
      <c r="B15" s="81">
        <v>15.2</v>
      </c>
      <c r="C15" s="82">
        <v>12.8</v>
      </c>
      <c r="D15" s="81">
        <v>2.2999999999999998</v>
      </c>
      <c r="E15" s="82">
        <v>3.7</v>
      </c>
      <c r="F15" s="81">
        <v>18.100000000000001</v>
      </c>
      <c r="G15" s="82">
        <v>12.8</v>
      </c>
      <c r="H15" s="81">
        <v>6.4</v>
      </c>
      <c r="I15" s="82">
        <v>4.7</v>
      </c>
      <c r="J15" s="54">
        <f t="shared" si="0"/>
        <v>2.9000000000000021</v>
      </c>
      <c r="K15" s="54">
        <f t="shared" si="0"/>
        <v>0</v>
      </c>
      <c r="L15" s="54">
        <f t="shared" si="0"/>
        <v>4.1000000000000005</v>
      </c>
      <c r="M15" s="54">
        <f t="shared" si="0"/>
        <v>1</v>
      </c>
    </row>
    <row r="16" spans="1:17" ht="14.4" thickBot="1" x14ac:dyDescent="0.3">
      <c r="A16" s="11" t="s">
        <v>21</v>
      </c>
      <c r="B16" s="84">
        <v>14</v>
      </c>
      <c r="C16" s="82">
        <v>12.3</v>
      </c>
      <c r="D16" s="84" t="s">
        <v>6</v>
      </c>
      <c r="E16" s="83" t="s">
        <v>114</v>
      </c>
      <c r="F16" s="81">
        <v>13.5</v>
      </c>
      <c r="G16" s="82">
        <v>11.3</v>
      </c>
      <c r="H16" s="84" t="s">
        <v>132</v>
      </c>
      <c r="I16" s="82">
        <v>6.5</v>
      </c>
      <c r="J16" s="54">
        <f t="shared" si="0"/>
        <v>-0.5</v>
      </c>
      <c r="K16" s="54">
        <f t="shared" si="0"/>
        <v>-1</v>
      </c>
      <c r="L16" s="54" t="e">
        <f t="shared" si="0"/>
        <v>#VALUE!</v>
      </c>
      <c r="M16" s="54" t="e">
        <f t="shared" si="0"/>
        <v>#VALUE!</v>
      </c>
    </row>
    <row r="17" spans="1:15" ht="14.4" thickBot="1" x14ac:dyDescent="0.3">
      <c r="A17" s="11" t="s">
        <v>23</v>
      </c>
      <c r="B17" s="81">
        <v>11.8</v>
      </c>
      <c r="C17" s="82">
        <v>9.6</v>
      </c>
      <c r="D17" s="84" t="s">
        <v>19</v>
      </c>
      <c r="E17" s="82">
        <v>6.2</v>
      </c>
      <c r="F17" s="81">
        <v>13.9</v>
      </c>
      <c r="G17" s="82">
        <v>12</v>
      </c>
      <c r="H17" s="84" t="s">
        <v>133</v>
      </c>
      <c r="I17" s="82">
        <v>4.8</v>
      </c>
      <c r="J17" s="54">
        <f t="shared" si="0"/>
        <v>2.0999999999999996</v>
      </c>
      <c r="K17" s="54">
        <f t="shared" si="0"/>
        <v>2.4000000000000004</v>
      </c>
      <c r="L17" s="54" t="e">
        <f t="shared" si="0"/>
        <v>#VALUE!</v>
      </c>
      <c r="M17" s="54">
        <f t="shared" si="0"/>
        <v>-1.4000000000000004</v>
      </c>
    </row>
    <row r="18" spans="1:15" ht="14.4" thickBot="1" x14ac:dyDescent="0.3">
      <c r="A18" s="11" t="s">
        <v>25</v>
      </c>
      <c r="B18" s="81">
        <v>25.8</v>
      </c>
      <c r="C18" s="82">
        <v>21.8</v>
      </c>
      <c r="D18" s="81">
        <v>2.2999999999999998</v>
      </c>
      <c r="E18" s="82">
        <v>11.2</v>
      </c>
      <c r="F18" s="81">
        <v>20.7</v>
      </c>
      <c r="G18" s="82">
        <v>17.899999999999999</v>
      </c>
      <c r="H18" s="81">
        <v>2</v>
      </c>
      <c r="I18" s="82">
        <v>5.9</v>
      </c>
      <c r="J18" s="54">
        <f t="shared" si="0"/>
        <v>-5.1000000000000014</v>
      </c>
      <c r="K18" s="54">
        <f t="shared" si="0"/>
        <v>-3.9000000000000021</v>
      </c>
      <c r="L18" s="54">
        <f t="shared" si="0"/>
        <v>-0.29999999999999982</v>
      </c>
      <c r="M18" s="54">
        <f t="shared" si="0"/>
        <v>-5.2999999999999989</v>
      </c>
    </row>
    <row r="19" spans="1:15" ht="14.4" thickBot="1" x14ac:dyDescent="0.3">
      <c r="A19" s="11" t="s">
        <v>26</v>
      </c>
      <c r="B19" s="81">
        <v>25.1</v>
      </c>
      <c r="C19" s="82">
        <v>15.5</v>
      </c>
      <c r="D19" s="81">
        <v>9.1</v>
      </c>
      <c r="E19" s="82">
        <v>4.8</v>
      </c>
      <c r="F19" s="81">
        <v>24.7</v>
      </c>
      <c r="G19" s="83">
        <v>20</v>
      </c>
      <c r="H19" s="81">
        <v>5.3</v>
      </c>
      <c r="I19" s="82">
        <v>6.7</v>
      </c>
      <c r="J19" s="54">
        <f t="shared" si="0"/>
        <v>-0.40000000000000213</v>
      </c>
      <c r="K19" s="54">
        <f t="shared" si="0"/>
        <v>4.5</v>
      </c>
      <c r="L19" s="54">
        <f t="shared" si="0"/>
        <v>-3.8</v>
      </c>
      <c r="M19" s="54">
        <f t="shared" si="0"/>
        <v>1.9000000000000004</v>
      </c>
    </row>
    <row r="20" spans="1:15" ht="14.4" thickBot="1" x14ac:dyDescent="0.3">
      <c r="A20" s="11" t="s">
        <v>27</v>
      </c>
      <c r="B20" s="81">
        <v>27.5</v>
      </c>
      <c r="C20" s="82">
        <v>25</v>
      </c>
      <c r="D20" s="84" t="s">
        <v>115</v>
      </c>
      <c r="E20" s="83">
        <v>13.6</v>
      </c>
      <c r="F20" s="81">
        <v>22.8</v>
      </c>
      <c r="G20" s="82">
        <v>17.5</v>
      </c>
      <c r="H20" s="84" t="s">
        <v>6</v>
      </c>
      <c r="I20" s="82" t="s">
        <v>134</v>
      </c>
      <c r="J20" s="54">
        <f t="shared" si="0"/>
        <v>-4.6999999999999993</v>
      </c>
      <c r="K20" s="54">
        <f t="shared" si="0"/>
        <v>-7.5</v>
      </c>
      <c r="L20" s="54" t="e">
        <f t="shared" si="0"/>
        <v>#VALUE!</v>
      </c>
      <c r="M20" s="54" t="e">
        <f t="shared" si="0"/>
        <v>#VALUE!</v>
      </c>
    </row>
    <row r="21" spans="1:15" ht="14.4" thickBot="1" x14ac:dyDescent="0.3">
      <c r="A21" s="11" t="s">
        <v>29</v>
      </c>
      <c r="B21" s="81">
        <v>43.5</v>
      </c>
      <c r="C21" s="82">
        <v>35.5</v>
      </c>
      <c r="D21" s="81">
        <v>10.3</v>
      </c>
      <c r="E21" s="82">
        <v>24.4</v>
      </c>
      <c r="F21" s="81">
        <v>41.2</v>
      </c>
      <c r="G21" s="82">
        <v>35.6</v>
      </c>
      <c r="H21" s="84">
        <v>10</v>
      </c>
      <c r="I21" s="82">
        <v>20.3</v>
      </c>
      <c r="J21" s="54">
        <f t="shared" si="0"/>
        <v>-2.2999999999999972</v>
      </c>
      <c r="K21" s="54">
        <f t="shared" si="0"/>
        <v>0.10000000000000142</v>
      </c>
      <c r="L21" s="54">
        <f t="shared" si="0"/>
        <v>-0.30000000000000071</v>
      </c>
      <c r="M21" s="54">
        <f t="shared" si="0"/>
        <v>-4.0999999999999979</v>
      </c>
    </row>
    <row r="22" spans="1:15" ht="14.1" customHeight="1" thickBot="1" x14ac:dyDescent="0.3">
      <c r="A22" s="11" t="s">
        <v>30</v>
      </c>
      <c r="B22" s="81">
        <v>37.700000000000003</v>
      </c>
      <c r="C22" s="82">
        <v>30.9</v>
      </c>
      <c r="D22" s="84">
        <v>11.5</v>
      </c>
      <c r="E22" s="82">
        <v>11.3</v>
      </c>
      <c r="F22" s="81">
        <v>35</v>
      </c>
      <c r="G22" s="82">
        <v>27.6</v>
      </c>
      <c r="H22" s="81">
        <v>9.3000000000000007</v>
      </c>
      <c r="I22" s="83">
        <v>13</v>
      </c>
      <c r="J22" s="54">
        <f t="shared" si="0"/>
        <v>-2.7000000000000028</v>
      </c>
      <c r="K22" s="54">
        <f t="shared" si="0"/>
        <v>-3.2999999999999972</v>
      </c>
      <c r="L22" s="54">
        <f t="shared" si="0"/>
        <v>-2.1999999999999993</v>
      </c>
      <c r="M22" s="54">
        <f t="shared" si="0"/>
        <v>1.6999999999999993</v>
      </c>
    </row>
    <row r="23" spans="1:15" ht="14.4" thickBot="1" x14ac:dyDescent="0.3">
      <c r="A23" s="11" t="s">
        <v>31</v>
      </c>
      <c r="B23" s="81">
        <v>25.4</v>
      </c>
      <c r="C23" s="82">
        <v>23.6</v>
      </c>
      <c r="D23" s="84" t="s">
        <v>115</v>
      </c>
      <c r="E23" s="83">
        <v>9.9</v>
      </c>
      <c r="F23" s="81">
        <v>25.1</v>
      </c>
      <c r="G23" s="82">
        <v>21.9</v>
      </c>
      <c r="H23" s="84" t="s">
        <v>135</v>
      </c>
      <c r="I23" s="82" t="s">
        <v>111</v>
      </c>
      <c r="J23" s="54">
        <f t="shared" si="0"/>
        <v>-0.29999999999999716</v>
      </c>
      <c r="K23" s="54">
        <f t="shared" si="0"/>
        <v>-1.7000000000000028</v>
      </c>
      <c r="L23" s="54" t="e">
        <f t="shared" si="0"/>
        <v>#VALUE!</v>
      </c>
      <c r="M23" s="54" t="e">
        <f t="shared" si="0"/>
        <v>#VALUE!</v>
      </c>
    </row>
    <row r="24" spans="1:15" ht="14.1" customHeight="1" thickBot="1" x14ac:dyDescent="0.3">
      <c r="A24" s="11" t="s">
        <v>33</v>
      </c>
      <c r="B24" s="81">
        <v>48.8</v>
      </c>
      <c r="C24" s="82">
        <v>37.200000000000003</v>
      </c>
      <c r="D24" s="81">
        <v>24.9</v>
      </c>
      <c r="E24" s="82">
        <v>12.1</v>
      </c>
      <c r="F24" s="81">
        <v>45.3</v>
      </c>
      <c r="G24" s="82">
        <v>32.799999999999997</v>
      </c>
      <c r="H24" s="81">
        <v>14.8</v>
      </c>
      <c r="I24" s="82">
        <v>16.399999999999999</v>
      </c>
      <c r="J24" s="54">
        <f t="shared" si="0"/>
        <v>-3.5</v>
      </c>
      <c r="K24" s="54">
        <f t="shared" si="0"/>
        <v>-4.4000000000000057</v>
      </c>
      <c r="L24" s="54">
        <f t="shared" si="0"/>
        <v>-10.099999999999998</v>
      </c>
      <c r="M24" s="54">
        <f t="shared" si="0"/>
        <v>4.2999999999999989</v>
      </c>
    </row>
    <row r="25" spans="1:15" s="58" customFormat="1" ht="14.1" customHeight="1" thickBot="1" x14ac:dyDescent="0.3">
      <c r="A25" s="11" t="s">
        <v>34</v>
      </c>
      <c r="B25" s="81">
        <v>40.9</v>
      </c>
      <c r="C25" s="83">
        <v>35.299999999999997</v>
      </c>
      <c r="D25" s="81">
        <v>7</v>
      </c>
      <c r="E25" s="82">
        <v>17.3</v>
      </c>
      <c r="F25" s="81">
        <v>44</v>
      </c>
      <c r="G25" s="82">
        <v>38.4</v>
      </c>
      <c r="H25" s="81">
        <v>9.4</v>
      </c>
      <c r="I25" s="82">
        <v>17.100000000000001</v>
      </c>
      <c r="J25" s="54">
        <f t="shared" si="0"/>
        <v>3.1000000000000014</v>
      </c>
      <c r="K25" s="54">
        <f t="shared" si="0"/>
        <v>3.1000000000000014</v>
      </c>
      <c r="L25" s="54">
        <f t="shared" si="0"/>
        <v>2.4000000000000004</v>
      </c>
      <c r="M25" s="54">
        <f t="shared" si="0"/>
        <v>-0.19999999999999929</v>
      </c>
    </row>
    <row r="26" spans="1:15" ht="14.25" customHeight="1" thickBot="1" x14ac:dyDescent="0.3">
      <c r="A26" s="11" t="s">
        <v>35</v>
      </c>
      <c r="B26" s="81">
        <v>29.6</v>
      </c>
      <c r="C26" s="83">
        <v>25.7</v>
      </c>
      <c r="D26" s="81" t="s">
        <v>116</v>
      </c>
      <c r="E26" s="82">
        <v>19.5</v>
      </c>
      <c r="F26" s="81">
        <v>29.7</v>
      </c>
      <c r="G26" s="82">
        <v>26.1</v>
      </c>
      <c r="H26" s="84">
        <v>4</v>
      </c>
      <c r="I26" s="82">
        <v>14.3</v>
      </c>
      <c r="J26" s="54">
        <f t="shared" si="0"/>
        <v>9.9999999999997868E-2</v>
      </c>
      <c r="K26" s="54">
        <f t="shared" si="0"/>
        <v>0.40000000000000213</v>
      </c>
      <c r="L26" s="54" t="e">
        <f t="shared" si="0"/>
        <v>#VALUE!</v>
      </c>
      <c r="M26" s="54">
        <f t="shared" si="0"/>
        <v>-5.1999999999999993</v>
      </c>
    </row>
    <row r="27" spans="1:15" ht="14.1" customHeight="1" thickBot="1" x14ac:dyDescent="0.3">
      <c r="A27" s="20" t="s">
        <v>36</v>
      </c>
      <c r="B27" s="70">
        <v>23.1</v>
      </c>
      <c r="C27" s="70">
        <v>18.899999999999999</v>
      </c>
      <c r="D27" s="70">
        <v>4.5999999999999996</v>
      </c>
      <c r="E27" s="70">
        <v>9.1999999999999993</v>
      </c>
      <c r="F27" s="70">
        <v>22.6</v>
      </c>
      <c r="G27" s="70">
        <v>18.600000000000001</v>
      </c>
      <c r="H27" s="70">
        <v>5.2</v>
      </c>
      <c r="I27" s="70">
        <v>8.1999999999999993</v>
      </c>
      <c r="J27" s="54">
        <f t="shared" si="0"/>
        <v>-0.5</v>
      </c>
      <c r="K27" s="54">
        <f t="shared" si="0"/>
        <v>-0.29999999999999716</v>
      </c>
      <c r="L27" s="54">
        <f t="shared" si="0"/>
        <v>0.60000000000000053</v>
      </c>
      <c r="M27" s="54">
        <f t="shared" si="0"/>
        <v>-1</v>
      </c>
      <c r="O27" s="13">
        <f>20.1-18.6</f>
        <v>1.5</v>
      </c>
    </row>
    <row r="28" spans="1:15" ht="14.25" customHeight="1" x14ac:dyDescent="0.25">
      <c r="A28" s="106" t="s">
        <v>136</v>
      </c>
      <c r="B28" s="106"/>
      <c r="C28" s="106"/>
      <c r="D28" s="106"/>
      <c r="E28" s="106"/>
      <c r="F28" s="106"/>
      <c r="G28" s="106"/>
      <c r="H28" s="106"/>
      <c r="I28" s="106"/>
      <c r="J28" s="76"/>
      <c r="K28" s="76"/>
      <c r="L28" s="76"/>
    </row>
    <row r="29" spans="1:15" ht="14.1" customHeight="1" x14ac:dyDescent="0.25">
      <c r="A29" s="92" t="s">
        <v>137</v>
      </c>
      <c r="B29"/>
      <c r="C29"/>
      <c r="D29"/>
      <c r="E29"/>
      <c r="F29"/>
      <c r="G29"/>
      <c r="H29"/>
      <c r="I29"/>
    </row>
    <row r="30" spans="1:15" x14ac:dyDescent="0.25">
      <c r="A30" s="107" t="s">
        <v>138</v>
      </c>
      <c r="B30" s="107"/>
      <c r="C30" s="107"/>
      <c r="D30" s="107"/>
      <c r="E30" s="107"/>
      <c r="F30" s="107"/>
      <c r="G30" s="107"/>
      <c r="H30" s="107"/>
      <c r="I30" s="107"/>
      <c r="J30" s="77"/>
      <c r="K30" s="77"/>
      <c r="L30" s="77"/>
    </row>
    <row r="31" spans="1:15" ht="14.4" x14ac:dyDescent="0.3">
      <c r="A31" s="56"/>
      <c r="B31" s="56"/>
      <c r="C31" s="56"/>
      <c r="D31" s="56"/>
      <c r="E31" s="56"/>
      <c r="F31" s="56"/>
    </row>
    <row r="32" spans="1:15" s="78" customFormat="1" ht="17.399999999999999" x14ac:dyDescent="0.25">
      <c r="K32" s="78" t="s">
        <v>139</v>
      </c>
    </row>
    <row r="33" spans="1:23" s="79" customFormat="1" ht="14.4" thickBot="1" x14ac:dyDescent="0.3">
      <c r="K33" s="79" t="s">
        <v>127</v>
      </c>
    </row>
    <row r="34" spans="1:23" ht="14.4" thickBot="1" x14ac:dyDescent="0.3">
      <c r="K34" s="93"/>
      <c r="L34" s="104" t="s">
        <v>108</v>
      </c>
      <c r="M34" s="104"/>
      <c r="N34" s="104"/>
      <c r="O34" s="104"/>
      <c r="P34" s="105" t="s">
        <v>128</v>
      </c>
      <c r="Q34" s="105"/>
      <c r="R34" s="105"/>
      <c r="S34" s="105"/>
    </row>
    <row r="35" spans="1:23" ht="53.4" thickBot="1" x14ac:dyDescent="0.3">
      <c r="A35" s="13" t="s">
        <v>140</v>
      </c>
      <c r="B35" s="13">
        <v>2019</v>
      </c>
      <c r="C35" s="13">
        <v>2020</v>
      </c>
      <c r="D35" s="13">
        <v>2021</v>
      </c>
      <c r="E35" s="13">
        <v>2022</v>
      </c>
      <c r="F35" s="13">
        <v>2023</v>
      </c>
      <c r="G35" s="13">
        <v>2024</v>
      </c>
      <c r="H35" s="13">
        <v>2025</v>
      </c>
      <c r="K35" s="94"/>
      <c r="L35" s="80" t="s">
        <v>0</v>
      </c>
      <c r="M35" s="80" t="s">
        <v>1</v>
      </c>
      <c r="N35" s="80" t="s">
        <v>3</v>
      </c>
      <c r="O35" s="80" t="s">
        <v>141</v>
      </c>
      <c r="P35" s="80" t="s">
        <v>0</v>
      </c>
      <c r="Q35" s="80" t="s">
        <v>1</v>
      </c>
      <c r="R35" s="80" t="s">
        <v>3</v>
      </c>
      <c r="S35" s="80" t="s">
        <v>141</v>
      </c>
    </row>
    <row r="36" spans="1:23" ht="18" thickBot="1" x14ac:dyDescent="0.4">
      <c r="B36" s="85">
        <v>10299</v>
      </c>
      <c r="C36" s="85">
        <v>10840</v>
      </c>
      <c r="D36" s="86">
        <v>10519</v>
      </c>
      <c r="E36" s="86">
        <v>11155</v>
      </c>
      <c r="F36" s="85">
        <v>11891</v>
      </c>
      <c r="G36" s="86">
        <v>12363</v>
      </c>
      <c r="H36" s="67">
        <v>13237</v>
      </c>
      <c r="K36" s="95"/>
      <c r="L36" s="101" t="s">
        <v>142</v>
      </c>
      <c r="M36" s="101"/>
      <c r="N36" s="101"/>
      <c r="O36" s="101"/>
      <c r="P36" s="101"/>
      <c r="Q36" s="101"/>
      <c r="R36" s="101"/>
      <c r="S36" s="101"/>
    </row>
    <row r="37" spans="1:23" ht="14.4" thickBot="1" x14ac:dyDescent="0.3">
      <c r="A37" s="13" t="s">
        <v>143</v>
      </c>
      <c r="B37" s="96">
        <f t="shared" ref="B37:H37" si="1">B36/12</f>
        <v>858.25</v>
      </c>
      <c r="C37" s="96">
        <f t="shared" si="1"/>
        <v>903.33333333333337</v>
      </c>
      <c r="D37" s="96">
        <f t="shared" si="1"/>
        <v>876.58333333333337</v>
      </c>
      <c r="E37" s="96">
        <f t="shared" si="1"/>
        <v>929.58333333333337</v>
      </c>
      <c r="F37" s="96">
        <f t="shared" si="1"/>
        <v>990.91666666666663</v>
      </c>
      <c r="G37" s="96">
        <f t="shared" si="1"/>
        <v>1030.25</v>
      </c>
      <c r="H37" s="96">
        <f t="shared" si="1"/>
        <v>1103.0833333333333</v>
      </c>
      <c r="K37" s="11" t="s">
        <v>37</v>
      </c>
      <c r="L37" s="81">
        <v>13.9</v>
      </c>
      <c r="M37" s="82">
        <v>11.3</v>
      </c>
      <c r="N37" s="81">
        <v>2.1</v>
      </c>
      <c r="O37" s="83">
        <v>3.6</v>
      </c>
      <c r="P37" s="81">
        <v>14.3</v>
      </c>
      <c r="Q37" s="82">
        <v>11.2</v>
      </c>
      <c r="R37" s="81">
        <v>4.2</v>
      </c>
      <c r="S37" s="82">
        <v>4.0999999999999996</v>
      </c>
      <c r="T37" s="54">
        <f t="shared" ref="T37:W40" si="2">P37-L37</f>
        <v>0.40000000000000036</v>
      </c>
      <c r="U37" s="54">
        <f t="shared" si="2"/>
        <v>-0.10000000000000142</v>
      </c>
      <c r="V37" s="54">
        <f t="shared" si="2"/>
        <v>2.1</v>
      </c>
      <c r="W37" s="54">
        <f t="shared" si="2"/>
        <v>0.49999999999999956</v>
      </c>
    </row>
    <row r="38" spans="1:23" ht="14.4" thickBot="1" x14ac:dyDescent="0.3">
      <c r="A38" s="13" t="s">
        <v>144</v>
      </c>
      <c r="B38" s="86"/>
      <c r="C38" s="86">
        <f t="shared" ref="C38:H38" si="3">C36-B36</f>
        <v>541</v>
      </c>
      <c r="D38" s="86">
        <f t="shared" si="3"/>
        <v>-321</v>
      </c>
      <c r="E38" s="86">
        <f t="shared" si="3"/>
        <v>636</v>
      </c>
      <c r="F38" s="86">
        <f t="shared" si="3"/>
        <v>736</v>
      </c>
      <c r="G38" s="86">
        <f t="shared" si="3"/>
        <v>472</v>
      </c>
      <c r="H38" s="86">
        <f t="shared" si="3"/>
        <v>874</v>
      </c>
      <c r="K38" s="88" t="s">
        <v>38</v>
      </c>
      <c r="L38" s="90">
        <v>11.2</v>
      </c>
      <c r="M38" s="89">
        <v>8.8000000000000007</v>
      </c>
      <c r="N38" s="89">
        <v>1.3</v>
      </c>
      <c r="O38" s="89">
        <v>4.3</v>
      </c>
      <c r="P38" s="89">
        <v>11.3</v>
      </c>
      <c r="Q38" s="89">
        <v>9.4</v>
      </c>
      <c r="R38" s="89">
        <v>1.7</v>
      </c>
      <c r="S38" s="89">
        <v>2.8</v>
      </c>
      <c r="T38" s="59">
        <f t="shared" si="2"/>
        <v>0.10000000000000142</v>
      </c>
      <c r="U38" s="59">
        <f t="shared" si="2"/>
        <v>0.59999999999999964</v>
      </c>
      <c r="V38" s="59">
        <f t="shared" si="2"/>
        <v>0.39999999999999991</v>
      </c>
      <c r="W38" s="59">
        <f t="shared" si="2"/>
        <v>-1.5</v>
      </c>
    </row>
    <row r="39" spans="1:23" ht="14.4" thickBot="1" x14ac:dyDescent="0.3">
      <c r="A39" s="13" t="s">
        <v>145</v>
      </c>
      <c r="E39" s="86">
        <f>E36-C36</f>
        <v>315</v>
      </c>
      <c r="K39" s="11" t="s">
        <v>39</v>
      </c>
      <c r="L39" s="81">
        <v>19.899999999999999</v>
      </c>
      <c r="M39" s="83">
        <v>16.7</v>
      </c>
      <c r="N39" s="84">
        <v>2</v>
      </c>
      <c r="O39" s="82">
        <v>7.8</v>
      </c>
      <c r="P39" s="81">
        <v>18.5</v>
      </c>
      <c r="Q39" s="82">
        <v>15.1</v>
      </c>
      <c r="R39" s="81">
        <v>3.3</v>
      </c>
      <c r="S39" s="82">
        <v>5.5</v>
      </c>
      <c r="T39" s="54">
        <f t="shared" si="2"/>
        <v>-1.3999999999999986</v>
      </c>
      <c r="U39" s="54">
        <f t="shared" si="2"/>
        <v>-1.5999999999999996</v>
      </c>
      <c r="V39" s="54">
        <f t="shared" si="2"/>
        <v>1.2999999999999998</v>
      </c>
      <c r="W39" s="54">
        <f t="shared" si="2"/>
        <v>-2.2999999999999998</v>
      </c>
    </row>
    <row r="40" spans="1:23" ht="14.4" thickBot="1" x14ac:dyDescent="0.3">
      <c r="A40" s="13" t="s">
        <v>146</v>
      </c>
      <c r="C40" s="87">
        <f>C38/B36*100</f>
        <v>5.2529371783668317</v>
      </c>
      <c r="D40" s="87">
        <f t="shared" ref="D40:H40" si="4">D38/C36*100</f>
        <v>-2.9612546125461257</v>
      </c>
      <c r="E40" s="87">
        <f t="shared" si="4"/>
        <v>6.0462021104667745</v>
      </c>
      <c r="F40" s="87">
        <f t="shared" si="4"/>
        <v>6.5979381443298974</v>
      </c>
      <c r="G40" s="87">
        <f t="shared" si="4"/>
        <v>3.9693886132369016</v>
      </c>
      <c r="H40" s="87">
        <f t="shared" si="4"/>
        <v>7.0694815174310452</v>
      </c>
      <c r="K40" s="11" t="s">
        <v>40</v>
      </c>
      <c r="L40" s="84">
        <v>39.200000000000003</v>
      </c>
      <c r="M40" s="82">
        <v>32.200000000000003</v>
      </c>
      <c r="N40" s="81">
        <v>10.1</v>
      </c>
      <c r="O40" s="82">
        <v>16.899999999999999</v>
      </c>
      <c r="P40" s="81">
        <v>38.4</v>
      </c>
      <c r="Q40" s="82">
        <v>32.1</v>
      </c>
      <c r="R40" s="81">
        <v>9.1</v>
      </c>
      <c r="S40" s="83">
        <v>16</v>
      </c>
      <c r="T40" s="54">
        <f t="shared" si="2"/>
        <v>-0.80000000000000426</v>
      </c>
      <c r="U40" s="54">
        <f t="shared" si="2"/>
        <v>-0.10000000000000142</v>
      </c>
      <c r="V40" s="54">
        <f t="shared" si="2"/>
        <v>-1</v>
      </c>
      <c r="W40" s="54">
        <f t="shared" si="2"/>
        <v>-0.89999999999999858</v>
      </c>
    </row>
    <row r="42" spans="1:23" ht="14.4" thickBot="1" x14ac:dyDescent="0.3">
      <c r="C42" s="13" t="s">
        <v>147</v>
      </c>
      <c r="P42" s="53"/>
      <c r="Q42" s="52"/>
      <c r="R42" s="53"/>
      <c r="S42" s="52"/>
      <c r="T42" s="53"/>
      <c r="U42" s="52"/>
      <c r="V42" s="53"/>
      <c r="W42" s="52"/>
    </row>
    <row r="43" spans="1:23" ht="14.4" thickBot="1" x14ac:dyDescent="0.3">
      <c r="P43" s="53"/>
      <c r="Q43" s="52"/>
      <c r="R43" s="53"/>
      <c r="S43" s="52"/>
      <c r="T43" s="53"/>
      <c r="U43" s="52"/>
      <c r="V43" s="53"/>
      <c r="W43" s="52"/>
    </row>
    <row r="44" spans="1:23" ht="14.4" thickBot="1" x14ac:dyDescent="0.3">
      <c r="P44" s="53"/>
      <c r="Q44" s="52"/>
      <c r="R44" s="53"/>
      <c r="S44" s="52"/>
      <c r="T44" s="53"/>
      <c r="U44" s="52"/>
      <c r="V44" s="53"/>
      <c r="W44" s="52"/>
    </row>
    <row r="45" spans="1:23" ht="14.4" thickBot="1" x14ac:dyDescent="0.3">
      <c r="N45" s="13">
        <f>6.7-Q38</f>
        <v>-2.7</v>
      </c>
      <c r="P45" s="53"/>
      <c r="Q45" s="52"/>
      <c r="R45" s="53"/>
      <c r="S45" s="52"/>
      <c r="T45" s="53"/>
      <c r="U45" s="52"/>
      <c r="V45" s="53"/>
      <c r="W45" s="52"/>
    </row>
  </sheetData>
  <mergeCells count="8">
    <mergeCell ref="L36:S36"/>
    <mergeCell ref="A3:A4"/>
    <mergeCell ref="B3:E3"/>
    <mergeCell ref="F3:I3"/>
    <mergeCell ref="A28:I28"/>
    <mergeCell ref="A30:I30"/>
    <mergeCell ref="L34:O34"/>
    <mergeCell ref="P34:S34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90"/>
  <sheetViews>
    <sheetView topLeftCell="A44" zoomScaleNormal="100" workbookViewId="0">
      <selection activeCell="F55" sqref="F55"/>
    </sheetView>
  </sheetViews>
  <sheetFormatPr defaultRowHeight="13.8" x14ac:dyDescent="0.25"/>
  <cols>
    <col min="1" max="1" width="26.8984375" customWidth="1"/>
    <col min="8" max="8" width="13.8984375" customWidth="1"/>
    <col min="9" max="9" width="11.19921875" customWidth="1"/>
    <col min="10" max="10" width="9.69921875" customWidth="1"/>
    <col min="11" max="11" width="12.09765625" customWidth="1"/>
    <col min="13" max="13" width="9.69921875" customWidth="1"/>
    <col min="14" max="14" width="11.09765625" customWidth="1"/>
    <col min="15" max="15" width="9.8984375" bestFit="1" customWidth="1"/>
    <col min="16" max="20" width="9.19921875" bestFit="1" customWidth="1"/>
  </cols>
  <sheetData>
    <row r="1" spans="1:13" x14ac:dyDescent="0.25">
      <c r="A1" s="27" t="s">
        <v>122</v>
      </c>
    </row>
    <row r="2" spans="1:13" x14ac:dyDescent="0.25">
      <c r="A2" s="27" t="s">
        <v>41</v>
      </c>
      <c r="B2" s="28" t="s">
        <v>123</v>
      </c>
    </row>
    <row r="3" spans="1:13" x14ac:dyDescent="0.25">
      <c r="A3" s="27" t="s">
        <v>42</v>
      </c>
      <c r="B3" s="27" t="s">
        <v>124</v>
      </c>
    </row>
    <row r="5" spans="1:13" x14ac:dyDescent="0.25">
      <c r="A5" s="28" t="s">
        <v>44</v>
      </c>
      <c r="C5" s="27" t="s">
        <v>45</v>
      </c>
    </row>
    <row r="6" spans="1:13" x14ac:dyDescent="0.25">
      <c r="A6" s="28" t="s">
        <v>46</v>
      </c>
      <c r="C6" s="27" t="s">
        <v>47</v>
      </c>
    </row>
    <row r="8" spans="1:13" x14ac:dyDescent="0.25">
      <c r="A8" s="2" t="s">
        <v>48</v>
      </c>
      <c r="B8" s="74" t="s">
        <v>86</v>
      </c>
      <c r="C8" s="74" t="s">
        <v>49</v>
      </c>
      <c r="D8" s="74" t="s">
        <v>50</v>
      </c>
      <c r="E8" s="74" t="s">
        <v>51</v>
      </c>
      <c r="F8" s="74" t="s">
        <v>52</v>
      </c>
      <c r="G8" s="74" t="s">
        <v>53</v>
      </c>
      <c r="H8" s="74" t="s">
        <v>54</v>
      </c>
      <c r="I8" s="74" t="s">
        <v>55</v>
      </c>
      <c r="J8" s="74" t="s">
        <v>59</v>
      </c>
      <c r="K8" s="74" t="s">
        <v>87</v>
      </c>
      <c r="L8" s="74" t="s">
        <v>125</v>
      </c>
      <c r="M8" s="74">
        <v>2025</v>
      </c>
    </row>
    <row r="9" spans="1:13" s="1" customFormat="1" x14ac:dyDescent="0.25">
      <c r="A9" s="21" t="s">
        <v>36</v>
      </c>
      <c r="B9" s="23" t="s">
        <v>89</v>
      </c>
      <c r="C9" s="22">
        <v>28.4</v>
      </c>
      <c r="D9" s="22">
        <v>27.8</v>
      </c>
      <c r="E9" s="22">
        <v>25.9</v>
      </c>
      <c r="F9" s="22">
        <v>25.7</v>
      </c>
      <c r="G9" s="22">
        <v>24.6</v>
      </c>
      <c r="H9" s="22">
        <v>24.9</v>
      </c>
      <c r="I9" s="22">
        <v>25.2</v>
      </c>
      <c r="J9" s="22">
        <v>24.4</v>
      </c>
      <c r="K9" s="22">
        <v>22.8</v>
      </c>
      <c r="L9" s="22">
        <v>23.1</v>
      </c>
      <c r="M9" s="97">
        <v>22.6</v>
      </c>
    </row>
    <row r="10" spans="1:13" x14ac:dyDescent="0.25">
      <c r="A10" s="21" t="s">
        <v>38</v>
      </c>
      <c r="B10" s="23" t="s">
        <v>89</v>
      </c>
      <c r="C10" s="22">
        <v>15.9</v>
      </c>
      <c r="D10" s="22">
        <v>15.5</v>
      </c>
      <c r="E10" s="22">
        <v>13.6</v>
      </c>
      <c r="F10" s="22">
        <v>13.6</v>
      </c>
      <c r="G10" s="22">
        <v>12.1</v>
      </c>
      <c r="H10" s="22">
        <v>13.5</v>
      </c>
      <c r="I10" s="22">
        <v>14.2</v>
      </c>
      <c r="J10" s="22">
        <v>12.6</v>
      </c>
      <c r="K10" s="26">
        <v>11</v>
      </c>
      <c r="L10" s="22">
        <v>11.2</v>
      </c>
      <c r="M10" s="97">
        <v>11.3</v>
      </c>
    </row>
    <row r="11" spans="1:13" x14ac:dyDescent="0.25">
      <c r="A11" s="21" t="s">
        <v>18</v>
      </c>
      <c r="B11" s="72" t="s">
        <v>89</v>
      </c>
      <c r="C11" s="24">
        <v>14.7</v>
      </c>
      <c r="D11" s="24">
        <v>14.8</v>
      </c>
      <c r="E11" s="25">
        <v>15</v>
      </c>
      <c r="F11" s="25">
        <v>14</v>
      </c>
      <c r="G11" s="25">
        <v>14</v>
      </c>
      <c r="H11" s="24">
        <v>10.7</v>
      </c>
      <c r="I11" s="24">
        <v>11.2</v>
      </c>
      <c r="J11" s="24">
        <v>9.6</v>
      </c>
      <c r="K11" s="24">
        <v>7.4</v>
      </c>
      <c r="L11" s="24">
        <v>10.1</v>
      </c>
      <c r="M11" s="98">
        <v>8.1999999999999993</v>
      </c>
    </row>
    <row r="12" spans="1:13" x14ac:dyDescent="0.25">
      <c r="A12" s="2" t="s">
        <v>48</v>
      </c>
      <c r="B12" s="74" t="s">
        <v>86</v>
      </c>
      <c r="C12" s="74" t="s">
        <v>49</v>
      </c>
      <c r="D12" s="74" t="s">
        <v>50</v>
      </c>
      <c r="E12" s="74" t="s">
        <v>51</v>
      </c>
      <c r="F12" s="74" t="s">
        <v>52</v>
      </c>
      <c r="G12" s="74" t="s">
        <v>53</v>
      </c>
      <c r="H12" s="74" t="s">
        <v>54</v>
      </c>
      <c r="I12" s="74" t="s">
        <v>55</v>
      </c>
      <c r="J12" s="74" t="s">
        <v>59</v>
      </c>
      <c r="K12" s="74" t="s">
        <v>87</v>
      </c>
      <c r="L12" s="74" t="s">
        <v>125</v>
      </c>
      <c r="M12" s="74">
        <v>2025</v>
      </c>
    </row>
    <row r="13" spans="1:13" s="1" customFormat="1" x14ac:dyDescent="0.25">
      <c r="A13" s="21" t="s">
        <v>76</v>
      </c>
      <c r="B13" s="23" t="s">
        <v>89</v>
      </c>
      <c r="C13" s="22">
        <v>28.4</v>
      </c>
      <c r="D13" s="22">
        <v>27.8</v>
      </c>
      <c r="E13" s="22">
        <v>25.9</v>
      </c>
      <c r="F13" s="22">
        <v>25.7</v>
      </c>
      <c r="G13" s="22">
        <v>24.6</v>
      </c>
      <c r="H13" s="22">
        <v>24.9</v>
      </c>
      <c r="I13" s="22">
        <v>25.2</v>
      </c>
      <c r="J13" s="22">
        <v>24.4</v>
      </c>
      <c r="K13" s="22">
        <v>22.8</v>
      </c>
      <c r="L13" s="22">
        <v>23.1</v>
      </c>
      <c r="M13" s="97">
        <v>22.6</v>
      </c>
    </row>
    <row r="14" spans="1:13" x14ac:dyDescent="0.25">
      <c r="A14" s="21" t="s">
        <v>37</v>
      </c>
      <c r="B14" s="72" t="s">
        <v>89</v>
      </c>
      <c r="C14" s="25">
        <v>19</v>
      </c>
      <c r="D14" s="24">
        <v>19.3</v>
      </c>
      <c r="E14" s="24">
        <v>17.5</v>
      </c>
      <c r="F14" s="24">
        <v>16.100000000000001</v>
      </c>
      <c r="G14" s="24">
        <v>16.5</v>
      </c>
      <c r="H14" s="24">
        <v>16.5</v>
      </c>
      <c r="I14" s="24">
        <v>17.399999999999999</v>
      </c>
      <c r="J14" s="24">
        <v>16.100000000000001</v>
      </c>
      <c r="K14" s="24">
        <v>13.5</v>
      </c>
      <c r="L14" s="24">
        <v>13.9</v>
      </c>
      <c r="M14" s="98">
        <v>14.3</v>
      </c>
    </row>
    <row r="15" spans="1:13" x14ac:dyDescent="0.25">
      <c r="A15" s="21" t="s">
        <v>4</v>
      </c>
      <c r="B15" s="23" t="s">
        <v>89</v>
      </c>
      <c r="C15" s="22">
        <v>17.899999999999999</v>
      </c>
      <c r="D15" s="22">
        <v>20.6</v>
      </c>
      <c r="E15" s="22">
        <v>18.399999999999999</v>
      </c>
      <c r="F15" s="22">
        <v>18.399999999999999</v>
      </c>
      <c r="G15" s="22">
        <v>16.3</v>
      </c>
      <c r="H15" s="22">
        <v>16.399999999999999</v>
      </c>
      <c r="I15" s="22">
        <v>17.7</v>
      </c>
      <c r="J15" s="22">
        <v>16.5</v>
      </c>
      <c r="K15" s="22">
        <v>13.8</v>
      </c>
      <c r="L15" s="22">
        <v>13.5</v>
      </c>
      <c r="M15" s="97">
        <v>16.899999999999999</v>
      </c>
    </row>
    <row r="16" spans="1:13" x14ac:dyDescent="0.25">
      <c r="A16" s="21" t="s">
        <v>90</v>
      </c>
      <c r="B16" s="72" t="s">
        <v>89</v>
      </c>
      <c r="C16" s="24">
        <v>17.2</v>
      </c>
      <c r="D16" s="25">
        <v>19</v>
      </c>
      <c r="E16" s="24">
        <v>17.2</v>
      </c>
      <c r="F16" s="24">
        <v>13.1</v>
      </c>
      <c r="G16" s="24">
        <v>8.6</v>
      </c>
      <c r="H16" s="24">
        <v>9.1999999999999993</v>
      </c>
      <c r="I16" s="24">
        <v>11.5</v>
      </c>
      <c r="J16" s="24">
        <v>8.6</v>
      </c>
      <c r="K16" s="24">
        <v>13.8</v>
      </c>
      <c r="L16" s="24">
        <v>10.7</v>
      </c>
      <c r="M16" s="98">
        <v>5.6</v>
      </c>
    </row>
    <row r="17" spans="1:33" x14ac:dyDescent="0.25">
      <c r="A17" s="21" t="s">
        <v>9</v>
      </c>
      <c r="B17" s="23" t="s">
        <v>89</v>
      </c>
      <c r="C17" s="26">
        <v>23</v>
      </c>
      <c r="D17" s="22">
        <v>21.3</v>
      </c>
      <c r="E17" s="26">
        <v>19</v>
      </c>
      <c r="F17" s="22">
        <v>18.100000000000001</v>
      </c>
      <c r="G17" s="22">
        <v>17.5</v>
      </c>
      <c r="H17" s="22">
        <v>19.8</v>
      </c>
      <c r="I17" s="22">
        <v>21.6</v>
      </c>
      <c r="J17" s="22">
        <v>24.3</v>
      </c>
      <c r="K17" s="22">
        <v>17.7</v>
      </c>
      <c r="L17" s="22">
        <v>13.8</v>
      </c>
      <c r="M17" s="97">
        <v>19.7</v>
      </c>
    </row>
    <row r="18" spans="1:33" x14ac:dyDescent="0.25">
      <c r="A18" s="21" t="s">
        <v>10</v>
      </c>
      <c r="B18" s="72" t="s">
        <v>89</v>
      </c>
      <c r="C18" s="24">
        <v>18.899999999999999</v>
      </c>
      <c r="D18" s="24">
        <v>18.399999999999999</v>
      </c>
      <c r="E18" s="24">
        <v>16.899999999999999</v>
      </c>
      <c r="F18" s="24">
        <v>14.9</v>
      </c>
      <c r="G18" s="24">
        <v>16.600000000000001</v>
      </c>
      <c r="H18" s="24">
        <v>16.100000000000001</v>
      </c>
      <c r="I18" s="24">
        <v>16.7</v>
      </c>
      <c r="J18" s="24">
        <v>14.8</v>
      </c>
      <c r="K18" s="24">
        <v>12.7</v>
      </c>
      <c r="L18" s="24">
        <v>14.1</v>
      </c>
      <c r="M18" s="98">
        <v>12.5</v>
      </c>
    </row>
    <row r="19" spans="1:33" s="1" customFormat="1" x14ac:dyDescent="0.25">
      <c r="A19" s="21" t="s">
        <v>61</v>
      </c>
      <c r="B19" s="23" t="s">
        <v>89</v>
      </c>
      <c r="C19" s="22">
        <v>44.9</v>
      </c>
      <c r="D19" s="22">
        <v>42.8</v>
      </c>
      <c r="E19" s="22">
        <v>39.299999999999997</v>
      </c>
      <c r="F19" s="22">
        <v>40.700000000000003</v>
      </c>
      <c r="G19" s="22">
        <v>39.9</v>
      </c>
      <c r="H19" s="22">
        <v>40.4</v>
      </c>
      <c r="I19" s="22">
        <v>40.700000000000003</v>
      </c>
      <c r="J19" s="22">
        <v>40.799999999999997</v>
      </c>
      <c r="K19" s="22">
        <v>38.799999999999997</v>
      </c>
      <c r="L19" s="22">
        <v>39.799999999999997</v>
      </c>
      <c r="M19" s="97">
        <v>37.4</v>
      </c>
    </row>
    <row r="20" spans="1:33" x14ac:dyDescent="0.25">
      <c r="A20" s="21" t="s">
        <v>26</v>
      </c>
      <c r="B20" s="72" t="s">
        <v>89</v>
      </c>
      <c r="C20" s="24">
        <v>32.4</v>
      </c>
      <c r="D20" s="24">
        <v>31.8</v>
      </c>
      <c r="E20" s="24">
        <v>28.2</v>
      </c>
      <c r="F20" s="24">
        <v>25.8</v>
      </c>
      <c r="G20" s="24">
        <v>24.4</v>
      </c>
      <c r="H20" s="24">
        <v>31.6</v>
      </c>
      <c r="I20" s="24">
        <v>35.5</v>
      </c>
      <c r="J20" s="24">
        <v>35.299999999999997</v>
      </c>
      <c r="K20" s="24">
        <v>28.6</v>
      </c>
      <c r="L20" s="24">
        <v>25.1</v>
      </c>
      <c r="M20" s="98">
        <v>24.7</v>
      </c>
    </row>
    <row r="21" spans="1:33" x14ac:dyDescent="0.25">
      <c r="A21" s="21" t="s">
        <v>27</v>
      </c>
      <c r="B21" s="23" t="s">
        <v>89</v>
      </c>
      <c r="C21" s="22">
        <v>31.4</v>
      </c>
      <c r="D21" s="22">
        <v>36.9</v>
      </c>
      <c r="E21" s="26">
        <v>35</v>
      </c>
      <c r="F21" s="26">
        <v>25</v>
      </c>
      <c r="G21" s="22">
        <v>33.700000000000003</v>
      </c>
      <c r="H21" s="22">
        <v>39.6</v>
      </c>
      <c r="I21" s="22">
        <v>32.200000000000003</v>
      </c>
      <c r="J21" s="22">
        <v>37.200000000000003</v>
      </c>
      <c r="K21" s="22">
        <v>24.8</v>
      </c>
      <c r="L21" s="22">
        <v>27.5</v>
      </c>
      <c r="M21" s="97">
        <v>22.8</v>
      </c>
    </row>
    <row r="22" spans="1:33" x14ac:dyDescent="0.25">
      <c r="A22" s="21" t="s">
        <v>29</v>
      </c>
      <c r="B22" s="72" t="s">
        <v>89</v>
      </c>
      <c r="C22" s="24">
        <v>46.4</v>
      </c>
      <c r="D22" s="24">
        <v>47.3</v>
      </c>
      <c r="E22" s="25">
        <v>43</v>
      </c>
      <c r="F22" s="24">
        <v>48.9</v>
      </c>
      <c r="G22" s="24">
        <v>48.2</v>
      </c>
      <c r="H22" s="24">
        <v>47.4</v>
      </c>
      <c r="I22" s="24">
        <v>49.4</v>
      </c>
      <c r="J22" s="24">
        <v>46.3</v>
      </c>
      <c r="K22" s="24">
        <v>44.4</v>
      </c>
      <c r="L22" s="24">
        <v>43.5</v>
      </c>
      <c r="M22" s="98">
        <v>41.2</v>
      </c>
    </row>
    <row r="23" spans="1:33" x14ac:dyDescent="0.25">
      <c r="A23" s="21" t="s">
        <v>30</v>
      </c>
      <c r="B23" s="23" t="s">
        <v>89</v>
      </c>
      <c r="C23" s="22">
        <v>49.9</v>
      </c>
      <c r="D23" s="22">
        <v>41.3</v>
      </c>
      <c r="E23" s="22">
        <v>36.700000000000003</v>
      </c>
      <c r="F23" s="22">
        <v>35.799999999999997</v>
      </c>
      <c r="G23" s="26">
        <v>37</v>
      </c>
      <c r="H23" s="22">
        <v>33.4</v>
      </c>
      <c r="I23" s="26">
        <v>32</v>
      </c>
      <c r="J23" s="22">
        <v>35.9</v>
      </c>
      <c r="K23" s="22">
        <v>32.200000000000003</v>
      </c>
      <c r="L23" s="22">
        <v>37.700000000000003</v>
      </c>
      <c r="M23" s="99">
        <v>35</v>
      </c>
      <c r="N23" s="109"/>
      <c r="O23" s="110"/>
      <c r="P23" s="73"/>
      <c r="Q23" s="73"/>
      <c r="R23" s="73"/>
      <c r="S23" s="73"/>
      <c r="T23" s="109"/>
      <c r="U23" s="110"/>
      <c r="V23" s="109"/>
      <c r="W23" s="110"/>
      <c r="X23" s="73"/>
      <c r="Y23" s="73"/>
      <c r="Z23" s="109"/>
      <c r="AA23" s="110"/>
    </row>
    <row r="24" spans="1:33" s="3" customFormat="1" x14ac:dyDescent="0.25">
      <c r="A24" s="21" t="s">
        <v>31</v>
      </c>
      <c r="B24" s="72" t="s">
        <v>89</v>
      </c>
      <c r="C24" s="24">
        <v>38.9</v>
      </c>
      <c r="D24" s="24">
        <v>37.1</v>
      </c>
      <c r="E24" s="24">
        <v>31.9</v>
      </c>
      <c r="F24" s="24">
        <v>35.200000000000003</v>
      </c>
      <c r="G24" s="25">
        <v>33</v>
      </c>
      <c r="H24" s="24">
        <v>42.4</v>
      </c>
      <c r="I24" s="24">
        <v>31.8</v>
      </c>
      <c r="J24" s="24">
        <v>28.3</v>
      </c>
      <c r="K24" s="24">
        <v>27.3</v>
      </c>
      <c r="L24" s="24">
        <v>25.4</v>
      </c>
      <c r="M24" s="98">
        <v>25.1</v>
      </c>
      <c r="N24" s="38"/>
      <c r="O24" s="37"/>
      <c r="P24" s="39"/>
      <c r="Q24" s="37"/>
      <c r="R24" s="39"/>
      <c r="S24" s="37"/>
      <c r="T24" s="39"/>
      <c r="U24" s="37"/>
      <c r="V24" s="38"/>
      <c r="W24" s="37"/>
      <c r="X24" s="38"/>
      <c r="Y24" s="37"/>
      <c r="Z24" s="38"/>
      <c r="AA24" s="1"/>
      <c r="AB24" s="1"/>
      <c r="AC24" s="1"/>
      <c r="AD24" s="1"/>
      <c r="AE24" s="1"/>
      <c r="AF24" s="1"/>
      <c r="AG24" s="1"/>
    </row>
    <row r="25" spans="1:33" x14ac:dyDescent="0.25">
      <c r="A25" s="21" t="s">
        <v>33</v>
      </c>
      <c r="B25" s="23" t="s">
        <v>89</v>
      </c>
      <c r="C25" s="22">
        <v>42.7</v>
      </c>
      <c r="D25" s="26">
        <v>43</v>
      </c>
      <c r="E25" s="22">
        <v>43.9</v>
      </c>
      <c r="F25" s="22">
        <v>40.700000000000003</v>
      </c>
      <c r="G25" s="22">
        <v>34.799999999999997</v>
      </c>
      <c r="H25" s="22">
        <v>39.700000000000003</v>
      </c>
      <c r="I25" s="26">
        <v>40</v>
      </c>
      <c r="J25" s="22">
        <v>42.8</v>
      </c>
      <c r="K25" s="22">
        <v>48.6</v>
      </c>
      <c r="L25" s="22">
        <v>48.8</v>
      </c>
      <c r="M25" s="97">
        <v>45.3</v>
      </c>
      <c r="N25" s="38"/>
      <c r="O25" s="37"/>
      <c r="P25" s="38"/>
      <c r="Q25" s="37"/>
      <c r="R25" s="38"/>
      <c r="S25" s="37"/>
      <c r="T25" s="38"/>
      <c r="U25" s="37"/>
      <c r="V25" s="38"/>
      <c r="W25" s="37"/>
      <c r="X25" s="38"/>
      <c r="Y25" s="37"/>
      <c r="Z25" s="38"/>
    </row>
    <row r="26" spans="1:33" x14ac:dyDescent="0.25">
      <c r="A26" s="21" t="s">
        <v>62</v>
      </c>
      <c r="B26" s="72" t="s">
        <v>89</v>
      </c>
      <c r="C26" s="24">
        <v>46.9</v>
      </c>
      <c r="D26" s="24">
        <v>46.4</v>
      </c>
      <c r="E26" s="25">
        <v>46</v>
      </c>
      <c r="F26" s="24">
        <v>45.6</v>
      </c>
      <c r="G26" s="24">
        <v>40.9</v>
      </c>
      <c r="H26" s="24">
        <v>41.3</v>
      </c>
      <c r="I26" s="24">
        <v>40.299999999999997</v>
      </c>
      <c r="J26" s="24">
        <v>40.1</v>
      </c>
      <c r="K26" s="24">
        <v>39.299999999999997</v>
      </c>
      <c r="L26" s="24">
        <v>38.1</v>
      </c>
      <c r="M26" s="98">
        <v>40.5</v>
      </c>
    </row>
    <row r="27" spans="1:33" x14ac:dyDescent="0.25">
      <c r="A27" s="21" t="s">
        <v>34</v>
      </c>
      <c r="B27" s="23" t="s">
        <v>89</v>
      </c>
      <c r="C27" s="22">
        <v>50.7</v>
      </c>
      <c r="D27" s="22">
        <v>50.1</v>
      </c>
      <c r="E27" s="22">
        <v>48.9</v>
      </c>
      <c r="F27" s="22">
        <v>49.5</v>
      </c>
      <c r="G27" s="22">
        <v>45.4</v>
      </c>
      <c r="H27" s="22">
        <v>44.1</v>
      </c>
      <c r="I27" s="22">
        <v>42.5</v>
      </c>
      <c r="J27" s="22">
        <v>41.4</v>
      </c>
      <c r="K27" s="22">
        <v>41.4</v>
      </c>
      <c r="L27" s="22">
        <v>40.9</v>
      </c>
      <c r="M27" s="99">
        <v>44</v>
      </c>
      <c r="N27" s="38"/>
      <c r="O27" s="38"/>
      <c r="P27" s="38"/>
      <c r="Q27" s="38"/>
      <c r="R27" s="38"/>
      <c r="S27" s="38"/>
    </row>
    <row r="28" spans="1:33" x14ac:dyDescent="0.25">
      <c r="A28" s="21" t="s">
        <v>35</v>
      </c>
      <c r="B28" s="72" t="s">
        <v>89</v>
      </c>
      <c r="C28" s="24">
        <v>35.299999999999997</v>
      </c>
      <c r="D28" s="24">
        <v>35.1</v>
      </c>
      <c r="E28" s="24">
        <v>37.200000000000003</v>
      </c>
      <c r="F28" s="24">
        <v>33.6</v>
      </c>
      <c r="G28" s="24">
        <v>27.4</v>
      </c>
      <c r="H28" s="24">
        <v>33.700000000000003</v>
      </c>
      <c r="I28" s="24">
        <v>33.700000000000003</v>
      </c>
      <c r="J28" s="24">
        <v>36.4</v>
      </c>
      <c r="K28" s="24">
        <v>32.9</v>
      </c>
      <c r="L28" s="24">
        <v>29.6</v>
      </c>
      <c r="M28" s="98">
        <v>29.7</v>
      </c>
    </row>
    <row r="29" spans="1:33" x14ac:dyDescent="0.25">
      <c r="A29" s="21" t="s">
        <v>38</v>
      </c>
      <c r="B29" s="23" t="s">
        <v>89</v>
      </c>
      <c r="C29" s="22">
        <v>15.9</v>
      </c>
      <c r="D29" s="22">
        <v>15.5</v>
      </c>
      <c r="E29" s="22">
        <v>13.6</v>
      </c>
      <c r="F29" s="22">
        <v>13.6</v>
      </c>
      <c r="G29" s="22">
        <v>12.1</v>
      </c>
      <c r="H29" s="22">
        <v>13.5</v>
      </c>
      <c r="I29" s="22">
        <v>14.2</v>
      </c>
      <c r="J29" s="22">
        <v>12.6</v>
      </c>
      <c r="K29" s="26">
        <v>11</v>
      </c>
      <c r="L29" s="22">
        <v>11.2</v>
      </c>
      <c r="M29" s="97">
        <v>11.3</v>
      </c>
    </row>
    <row r="30" spans="1:33" x14ac:dyDescent="0.25">
      <c r="A30" s="21" t="s">
        <v>56</v>
      </c>
      <c r="B30" s="72" t="s">
        <v>89</v>
      </c>
      <c r="C30" s="24">
        <v>13.1</v>
      </c>
      <c r="D30" s="24">
        <v>6.7</v>
      </c>
      <c r="E30" s="24">
        <v>6.3</v>
      </c>
      <c r="F30" s="24">
        <v>12.7</v>
      </c>
      <c r="G30" s="24">
        <v>10.4</v>
      </c>
      <c r="H30" s="24">
        <v>9.4</v>
      </c>
      <c r="I30" s="24">
        <v>9.1999999999999993</v>
      </c>
      <c r="J30" s="24">
        <v>11.7</v>
      </c>
      <c r="K30" s="24">
        <v>5.8</v>
      </c>
      <c r="L30" s="24">
        <v>6.6</v>
      </c>
      <c r="M30" s="100">
        <v>7</v>
      </c>
    </row>
    <row r="31" spans="1:33" x14ac:dyDescent="0.25">
      <c r="A31" s="21" t="s">
        <v>57</v>
      </c>
      <c r="B31" s="23" t="s">
        <v>89</v>
      </c>
      <c r="C31" s="22">
        <v>17.899999999999999</v>
      </c>
      <c r="D31" s="22">
        <v>21.4</v>
      </c>
      <c r="E31" s="22">
        <v>17.100000000000001</v>
      </c>
      <c r="F31" s="22">
        <v>18.8</v>
      </c>
      <c r="G31" s="22">
        <v>11.4</v>
      </c>
      <c r="H31" s="22">
        <v>14.6</v>
      </c>
      <c r="I31" s="22">
        <v>16.3</v>
      </c>
      <c r="J31" s="22">
        <v>12.1</v>
      </c>
      <c r="K31" s="22">
        <v>10.6</v>
      </c>
      <c r="L31" s="26">
        <v>11</v>
      </c>
      <c r="M31" s="97">
        <v>10.8</v>
      </c>
    </row>
    <row r="32" spans="1:33" x14ac:dyDescent="0.25">
      <c r="A32" s="21" t="s">
        <v>16</v>
      </c>
      <c r="B32" s="72" t="s">
        <v>89</v>
      </c>
      <c r="C32" s="24">
        <v>17.7</v>
      </c>
      <c r="D32" s="24">
        <v>16.8</v>
      </c>
      <c r="E32" s="25">
        <v>13</v>
      </c>
      <c r="F32" s="24">
        <v>13.2</v>
      </c>
      <c r="G32" s="24">
        <v>10.3</v>
      </c>
      <c r="H32" s="25">
        <v>15</v>
      </c>
      <c r="I32" s="24">
        <v>16.899999999999999</v>
      </c>
      <c r="J32" s="24">
        <v>14.8</v>
      </c>
      <c r="K32" s="24">
        <v>14.1</v>
      </c>
      <c r="L32" s="24">
        <v>12.4</v>
      </c>
      <c r="M32" s="98">
        <v>14.6</v>
      </c>
    </row>
    <row r="33" spans="1:22" x14ac:dyDescent="0.25">
      <c r="A33" s="21" t="s">
        <v>17</v>
      </c>
      <c r="B33" s="23" t="s">
        <v>89</v>
      </c>
      <c r="C33" s="22">
        <v>13.9</v>
      </c>
      <c r="D33" s="22">
        <v>14.5</v>
      </c>
      <c r="E33" s="22">
        <v>13.1</v>
      </c>
      <c r="F33" s="22">
        <v>12.2</v>
      </c>
      <c r="G33" s="22">
        <v>13.5</v>
      </c>
      <c r="H33" s="22">
        <v>19.100000000000001</v>
      </c>
      <c r="I33" s="26">
        <v>16</v>
      </c>
      <c r="J33" s="22">
        <v>15.5</v>
      </c>
      <c r="K33" s="26">
        <v>14</v>
      </c>
      <c r="L33" s="22">
        <v>12.4</v>
      </c>
      <c r="M33" s="97">
        <v>11.6</v>
      </c>
    </row>
    <row r="34" spans="1:22" x14ac:dyDescent="0.25">
      <c r="A34" s="21" t="s">
        <v>18</v>
      </c>
      <c r="B34" s="72" t="s">
        <v>89</v>
      </c>
      <c r="C34" s="24">
        <v>14.7</v>
      </c>
      <c r="D34" s="24">
        <v>14.8</v>
      </c>
      <c r="E34" s="25">
        <v>15</v>
      </c>
      <c r="F34" s="25">
        <v>14</v>
      </c>
      <c r="G34" s="25">
        <v>14</v>
      </c>
      <c r="H34" s="24">
        <v>10.7</v>
      </c>
      <c r="I34" s="24">
        <v>11.2</v>
      </c>
      <c r="J34" s="24">
        <v>9.6</v>
      </c>
      <c r="K34" s="24">
        <v>7.4</v>
      </c>
      <c r="L34" s="24">
        <v>10.1</v>
      </c>
      <c r="M34" s="98">
        <v>8.1999999999999993</v>
      </c>
    </row>
    <row r="35" spans="1:22" x14ac:dyDescent="0.25">
      <c r="A35" s="21" t="s">
        <v>60</v>
      </c>
      <c r="B35" s="23" t="s">
        <v>89</v>
      </c>
      <c r="C35" s="22">
        <v>23.3</v>
      </c>
      <c r="D35" s="22">
        <v>23.1</v>
      </c>
      <c r="E35" s="22">
        <v>22.3</v>
      </c>
      <c r="F35" s="22">
        <v>21.4</v>
      </c>
      <c r="G35" s="22">
        <v>20.7</v>
      </c>
      <c r="H35" s="22">
        <v>20.399999999999999</v>
      </c>
      <c r="I35" s="22">
        <v>20.399999999999999</v>
      </c>
      <c r="J35" s="22">
        <v>19.600000000000001</v>
      </c>
      <c r="K35" s="22">
        <v>19.600000000000001</v>
      </c>
      <c r="L35" s="22">
        <v>19.899999999999999</v>
      </c>
      <c r="M35" s="97">
        <v>18.5</v>
      </c>
    </row>
    <row r="36" spans="1:22" x14ac:dyDescent="0.25">
      <c r="A36" s="21" t="s">
        <v>20</v>
      </c>
      <c r="B36" s="72" t="s">
        <v>89</v>
      </c>
      <c r="C36" s="24">
        <v>17.7</v>
      </c>
      <c r="D36" s="24">
        <v>16.3</v>
      </c>
      <c r="E36" s="24">
        <v>17.399999999999999</v>
      </c>
      <c r="F36" s="24">
        <v>17.899999999999999</v>
      </c>
      <c r="G36" s="24">
        <v>18.399999999999999</v>
      </c>
      <c r="H36" s="24">
        <v>17.3</v>
      </c>
      <c r="I36" s="24">
        <v>16.7</v>
      </c>
      <c r="J36" s="24">
        <v>13.8</v>
      </c>
      <c r="K36" s="24">
        <v>13.2</v>
      </c>
      <c r="L36" s="24">
        <v>15.2</v>
      </c>
      <c r="M36" s="98">
        <v>18.100000000000001</v>
      </c>
    </row>
    <row r="37" spans="1:22" x14ac:dyDescent="0.25">
      <c r="A37" s="21" t="s">
        <v>21</v>
      </c>
      <c r="B37" s="23" t="s">
        <v>89</v>
      </c>
      <c r="C37" s="22">
        <v>28.1</v>
      </c>
      <c r="D37" s="22">
        <v>21.3</v>
      </c>
      <c r="E37" s="22">
        <v>16.100000000000001</v>
      </c>
      <c r="F37" s="26">
        <v>17</v>
      </c>
      <c r="G37" s="22">
        <v>12.3</v>
      </c>
      <c r="H37" s="22">
        <v>14.4</v>
      </c>
      <c r="I37" s="22">
        <v>16.600000000000001</v>
      </c>
      <c r="J37" s="22">
        <v>11.1</v>
      </c>
      <c r="K37" s="26">
        <v>13</v>
      </c>
      <c r="L37" s="26">
        <v>14</v>
      </c>
      <c r="M37" s="97">
        <v>13.5</v>
      </c>
    </row>
    <row r="38" spans="1:22" x14ac:dyDescent="0.25">
      <c r="A38" s="21" t="s">
        <v>23</v>
      </c>
      <c r="B38" s="72" t="s">
        <v>89</v>
      </c>
      <c r="C38" s="25">
        <v>23</v>
      </c>
      <c r="D38" s="24">
        <v>21.3</v>
      </c>
      <c r="E38" s="24">
        <v>20.9</v>
      </c>
      <c r="F38" s="24">
        <v>16.100000000000001</v>
      </c>
      <c r="G38" s="24">
        <v>18.5</v>
      </c>
      <c r="H38" s="24">
        <v>17.7</v>
      </c>
      <c r="I38" s="24">
        <v>11.5</v>
      </c>
      <c r="J38" s="24">
        <v>13.6</v>
      </c>
      <c r="K38" s="24">
        <v>13.6</v>
      </c>
      <c r="L38" s="24">
        <v>11.8</v>
      </c>
      <c r="M38" s="98">
        <v>13.9</v>
      </c>
    </row>
    <row r="39" spans="1:22" x14ac:dyDescent="0.25">
      <c r="A39" s="21" t="s">
        <v>25</v>
      </c>
      <c r="B39" s="23" t="s">
        <v>89</v>
      </c>
      <c r="C39" s="22">
        <v>26.3</v>
      </c>
      <c r="D39" s="22">
        <v>28.1</v>
      </c>
      <c r="E39" s="22">
        <v>26.7</v>
      </c>
      <c r="F39" s="22">
        <v>25.7</v>
      </c>
      <c r="G39" s="22">
        <v>24.1</v>
      </c>
      <c r="H39" s="22">
        <v>24.1</v>
      </c>
      <c r="I39" s="22">
        <v>25.6</v>
      </c>
      <c r="J39" s="22">
        <v>26.1</v>
      </c>
      <c r="K39" s="22">
        <v>26.3</v>
      </c>
      <c r="L39" s="22">
        <v>25.8</v>
      </c>
      <c r="M39" s="97">
        <v>20.7</v>
      </c>
    </row>
    <row r="40" spans="1:22" x14ac:dyDescent="0.25">
      <c r="M40" s="98"/>
    </row>
    <row r="41" spans="1:22" x14ac:dyDescent="0.25">
      <c r="M41" s="97"/>
    </row>
    <row r="42" spans="1:22" ht="14.4" thickBot="1" x14ac:dyDescent="0.3"/>
    <row r="43" spans="1:22" ht="52.5" customHeight="1" thickBot="1" x14ac:dyDescent="0.3">
      <c r="B43">
        <v>2024</v>
      </c>
      <c r="C43">
        <v>2025</v>
      </c>
      <c r="F43" s="5" t="s">
        <v>148</v>
      </c>
      <c r="H43" s="41"/>
      <c r="I43" s="108" t="s">
        <v>63</v>
      </c>
      <c r="J43" s="108"/>
      <c r="K43" s="108" t="s">
        <v>64</v>
      </c>
      <c r="L43" s="108"/>
      <c r="M43" s="108" t="s">
        <v>65</v>
      </c>
      <c r="N43" s="108"/>
    </row>
    <row r="44" spans="1:22" ht="14.4" thickBot="1" x14ac:dyDescent="0.3">
      <c r="A44" s="11" t="s">
        <v>5</v>
      </c>
      <c r="B44" s="53">
        <v>10.7</v>
      </c>
      <c r="C44" s="84">
        <v>5.6</v>
      </c>
      <c r="D44" s="64">
        <v>23.1</v>
      </c>
      <c r="E44" s="70">
        <v>22.6</v>
      </c>
      <c r="F44" s="116">
        <f t="shared" ref="F44:F64" si="0">C44-B44</f>
        <v>-5.0999999999999996</v>
      </c>
      <c r="G44" s="10">
        <f>MIN(F44:F64)</f>
        <v>-5.1000000000000014</v>
      </c>
      <c r="H44" s="42"/>
      <c r="I44" s="43">
        <v>2024</v>
      </c>
      <c r="J44" s="43">
        <v>2025</v>
      </c>
      <c r="K44" s="43">
        <v>2024</v>
      </c>
      <c r="L44" s="43">
        <v>2025</v>
      </c>
      <c r="M44" s="43">
        <v>2024</v>
      </c>
      <c r="N44" s="43">
        <v>2025</v>
      </c>
      <c r="P44" s="43">
        <v>2024</v>
      </c>
      <c r="Q44" s="43">
        <v>2025</v>
      </c>
      <c r="R44" s="5" t="s">
        <v>148</v>
      </c>
      <c r="S44" t="s">
        <v>66</v>
      </c>
      <c r="V44" s="5" t="s">
        <v>67</v>
      </c>
    </row>
    <row r="45" spans="1:22" ht="14.4" thickBot="1" x14ac:dyDescent="0.3">
      <c r="A45" s="11" t="s">
        <v>119</v>
      </c>
      <c r="B45" s="62">
        <v>6.6</v>
      </c>
      <c r="C45" s="81">
        <v>7</v>
      </c>
      <c r="D45" s="64">
        <v>23.1</v>
      </c>
      <c r="E45" s="70">
        <v>22.6</v>
      </c>
      <c r="F45" s="10">
        <f t="shared" si="0"/>
        <v>0.40000000000000036</v>
      </c>
      <c r="G45" s="10">
        <f>MAX(F44:F64)</f>
        <v>5.8999999999999986</v>
      </c>
      <c r="H45" s="44" t="s">
        <v>18</v>
      </c>
      <c r="I45" s="41">
        <v>10.1</v>
      </c>
      <c r="J45" s="41">
        <v>8.1999999999999993</v>
      </c>
      <c r="K45" s="45">
        <v>450.41050999999999</v>
      </c>
      <c r="L45" s="45">
        <v>366.49928699999998</v>
      </c>
      <c r="M45" s="45">
        <v>4456.9679999999998</v>
      </c>
      <c r="N45" s="45">
        <v>4469.5034999999998</v>
      </c>
      <c r="O45" s="5" t="s">
        <v>68</v>
      </c>
      <c r="P45" s="8">
        <f>I45</f>
        <v>10.1</v>
      </c>
      <c r="Q45" s="8">
        <f>J45</f>
        <v>8.1999999999999993</v>
      </c>
      <c r="R45" s="10">
        <f>Q45-P45</f>
        <v>-1.9000000000000004</v>
      </c>
      <c r="S45" s="10">
        <f>L45-K45</f>
        <v>-83.911223000000007</v>
      </c>
      <c r="T45" s="8"/>
      <c r="U45" s="8"/>
      <c r="V45" s="10">
        <f>U45-S45</f>
        <v>83.911223000000007</v>
      </c>
    </row>
    <row r="46" spans="1:22" ht="14.4" thickBot="1" x14ac:dyDescent="0.3">
      <c r="A46" s="11" t="s">
        <v>18</v>
      </c>
      <c r="B46" s="63">
        <v>10.1</v>
      </c>
      <c r="C46" s="89">
        <v>8.1999999999999993</v>
      </c>
      <c r="D46" s="64">
        <v>23.1</v>
      </c>
      <c r="E46" s="70">
        <v>22.6</v>
      </c>
      <c r="F46" s="115">
        <f t="shared" si="0"/>
        <v>-1.9000000000000004</v>
      </c>
      <c r="H46" s="44" t="s">
        <v>69</v>
      </c>
      <c r="I46" s="41">
        <v>11.2</v>
      </c>
      <c r="J46" s="41">
        <v>11.3</v>
      </c>
      <c r="K46" s="45">
        <v>1295.8396639999999</v>
      </c>
      <c r="L46" s="45">
        <v>1311.5790785000002</v>
      </c>
      <c r="M46" s="45">
        <v>11588.239</v>
      </c>
      <c r="N46" s="45">
        <v>11606.8945</v>
      </c>
      <c r="O46" s="5" t="s">
        <v>70</v>
      </c>
      <c r="P46" s="8">
        <f t="shared" ref="P46:Q47" si="1">I46</f>
        <v>11.2</v>
      </c>
      <c r="Q46" s="8">
        <f t="shared" si="1"/>
        <v>11.3</v>
      </c>
      <c r="R46" s="10">
        <f t="shared" ref="R46:R47" si="2">Q46-P46</f>
        <v>0.10000000000000142</v>
      </c>
      <c r="S46" s="10">
        <f t="shared" ref="S46:S47" si="3">L46-K46</f>
        <v>15.739414500000294</v>
      </c>
      <c r="T46" s="8"/>
      <c r="U46" s="8"/>
      <c r="V46" s="10">
        <f>U46-S46</f>
        <v>-15.739414500000294</v>
      </c>
    </row>
    <row r="47" spans="1:22" ht="14.4" thickBot="1" x14ac:dyDescent="0.3">
      <c r="A47" s="11" t="s">
        <v>121</v>
      </c>
      <c r="B47" s="62">
        <v>11</v>
      </c>
      <c r="C47" s="81">
        <v>10.8</v>
      </c>
      <c r="D47" s="64">
        <v>23.1</v>
      </c>
      <c r="E47" s="70">
        <v>22.6</v>
      </c>
      <c r="F47" s="10">
        <f t="shared" si="0"/>
        <v>-0.19999999999999929</v>
      </c>
      <c r="H47" s="46" t="s">
        <v>36</v>
      </c>
      <c r="I47" s="42">
        <v>23.1</v>
      </c>
      <c r="J47" s="42">
        <v>22.6</v>
      </c>
      <c r="K47" s="47">
        <v>13625.353780500001</v>
      </c>
      <c r="L47" s="47">
        <v>13321.150996</v>
      </c>
      <c r="M47" s="47">
        <v>58957.347000000002</v>
      </c>
      <c r="N47" s="47">
        <v>58943.146000000001</v>
      </c>
      <c r="O47" s="5" t="s">
        <v>71</v>
      </c>
      <c r="P47" s="8">
        <f t="shared" si="1"/>
        <v>23.1</v>
      </c>
      <c r="Q47" s="8">
        <f t="shared" si="1"/>
        <v>22.6</v>
      </c>
      <c r="R47" s="10">
        <f t="shared" si="2"/>
        <v>-0.5</v>
      </c>
      <c r="S47" s="10">
        <f t="shared" si="3"/>
        <v>-304.20278450000114</v>
      </c>
      <c r="T47" s="9"/>
      <c r="U47" s="9"/>
      <c r="V47" s="10">
        <f>U47-S47</f>
        <v>304.20278450000114</v>
      </c>
    </row>
    <row r="48" spans="1:22" ht="14.4" thickBot="1" x14ac:dyDescent="0.3">
      <c r="A48" s="11" t="s">
        <v>78</v>
      </c>
      <c r="B48" s="62">
        <v>12.4</v>
      </c>
      <c r="C48" s="81">
        <v>11.6</v>
      </c>
      <c r="D48" s="64">
        <v>23.1</v>
      </c>
      <c r="E48" s="70">
        <v>22.6</v>
      </c>
      <c r="F48" s="10">
        <f t="shared" si="0"/>
        <v>-0.80000000000000071</v>
      </c>
      <c r="O48" s="5" t="s">
        <v>72</v>
      </c>
      <c r="P48" s="10">
        <f>P45-P46</f>
        <v>-1.0999999999999996</v>
      </c>
      <c r="Q48" s="10">
        <f>Q45-Q46</f>
        <v>-3.1000000000000014</v>
      </c>
      <c r="S48" s="10"/>
      <c r="T48" s="10"/>
      <c r="U48" s="10"/>
    </row>
    <row r="49" spans="1:21" ht="15.6" thickBot="1" x14ac:dyDescent="0.3">
      <c r="A49" s="11" t="s">
        <v>10</v>
      </c>
      <c r="B49" s="62">
        <v>14.1</v>
      </c>
      <c r="C49" s="81">
        <v>12.5</v>
      </c>
      <c r="D49" s="64">
        <v>23.1</v>
      </c>
      <c r="E49" s="70">
        <v>22.6</v>
      </c>
      <c r="F49" s="10">
        <f t="shared" si="0"/>
        <v>-1.5999999999999996</v>
      </c>
      <c r="H49" s="7" t="s">
        <v>73</v>
      </c>
      <c r="J49" s="5"/>
      <c r="K49" s="112"/>
      <c r="L49" s="65" t="s">
        <v>117</v>
      </c>
      <c r="M49" s="65" t="s">
        <v>117</v>
      </c>
      <c r="N49" s="5"/>
      <c r="O49" s="5" t="s">
        <v>74</v>
      </c>
      <c r="P49" s="10">
        <f>P45-P47</f>
        <v>-13.000000000000002</v>
      </c>
      <c r="Q49" s="10">
        <f>Q45-Q47</f>
        <v>-14.400000000000002</v>
      </c>
      <c r="S49" s="10"/>
      <c r="T49" s="10"/>
      <c r="U49" s="10"/>
    </row>
    <row r="50" spans="1:21" ht="14.4" thickBot="1" x14ac:dyDescent="0.3">
      <c r="A50" s="11" t="s">
        <v>21</v>
      </c>
      <c r="B50" s="62">
        <v>14</v>
      </c>
      <c r="C50" s="81">
        <v>13.5</v>
      </c>
      <c r="D50" s="64">
        <v>23.1</v>
      </c>
      <c r="E50" s="70">
        <v>22.6</v>
      </c>
      <c r="F50" s="10">
        <f t="shared" si="0"/>
        <v>-0.5</v>
      </c>
      <c r="H50" s="5" t="s">
        <v>75</v>
      </c>
      <c r="J50">
        <v>2021</v>
      </c>
      <c r="K50">
        <v>2022</v>
      </c>
      <c r="L50">
        <v>2023</v>
      </c>
      <c r="M50">
        <v>2024</v>
      </c>
      <c r="N50" s="5">
        <v>2025</v>
      </c>
      <c r="O50" s="5">
        <v>2026</v>
      </c>
      <c r="P50" s="5" t="s">
        <v>149</v>
      </c>
      <c r="Q50" s="5"/>
    </row>
    <row r="51" spans="1:21" ht="14.4" thickBot="1" x14ac:dyDescent="0.3">
      <c r="A51" s="11" t="s">
        <v>23</v>
      </c>
      <c r="B51" s="62">
        <v>11.8</v>
      </c>
      <c r="C51" s="81">
        <v>13.9</v>
      </c>
      <c r="D51" s="64">
        <v>23.1</v>
      </c>
      <c r="E51" s="70">
        <v>22.6</v>
      </c>
      <c r="F51" s="10">
        <f t="shared" si="0"/>
        <v>2.0999999999999996</v>
      </c>
      <c r="H51" t="s">
        <v>76</v>
      </c>
      <c r="J51" s="48">
        <v>59236213</v>
      </c>
      <c r="K51" s="48">
        <v>59030133</v>
      </c>
      <c r="L51" s="66">
        <v>58997201</v>
      </c>
      <c r="M51" s="66">
        <v>58971230</v>
      </c>
      <c r="N51" s="113">
        <v>58943464</v>
      </c>
      <c r="O51" s="113">
        <v>58942828</v>
      </c>
      <c r="P51" s="66"/>
    </row>
    <row r="52" spans="1:21" ht="14.4" thickBot="1" x14ac:dyDescent="0.3">
      <c r="A52" s="11" t="s">
        <v>16</v>
      </c>
      <c r="B52" s="62">
        <v>12.4</v>
      </c>
      <c r="C52" s="81">
        <v>14.6</v>
      </c>
      <c r="D52" s="64">
        <v>23.1</v>
      </c>
      <c r="E52" s="70">
        <v>22.6</v>
      </c>
      <c r="F52" s="10">
        <f t="shared" si="0"/>
        <v>2.1999999999999993</v>
      </c>
      <c r="H52" t="s">
        <v>77</v>
      </c>
      <c r="J52" s="49">
        <v>11587355</v>
      </c>
      <c r="K52" s="49">
        <v>11541332</v>
      </c>
      <c r="L52" s="66">
        <v>11558522</v>
      </c>
      <c r="M52" s="66">
        <v>11581472</v>
      </c>
      <c r="N52" s="113">
        <v>11595006</v>
      </c>
      <c r="O52" s="113">
        <v>11618783</v>
      </c>
      <c r="P52" s="66"/>
    </row>
    <row r="53" spans="1:21" ht="14.4" thickBot="1" x14ac:dyDescent="0.3">
      <c r="A53" s="11" t="s">
        <v>4</v>
      </c>
      <c r="B53" s="62">
        <v>13.5</v>
      </c>
      <c r="C53" s="81">
        <v>16.899999999999999</v>
      </c>
      <c r="D53" s="64">
        <v>23.1</v>
      </c>
      <c r="E53" s="70">
        <v>22.6</v>
      </c>
      <c r="F53" s="10">
        <f t="shared" si="0"/>
        <v>3.3999999999999986</v>
      </c>
      <c r="H53" t="s">
        <v>79</v>
      </c>
      <c r="J53" s="48">
        <v>4438937</v>
      </c>
      <c r="K53" s="48">
        <v>4425366</v>
      </c>
      <c r="L53" s="66">
        <v>4437578</v>
      </c>
      <c r="M53" s="66">
        <v>4451938</v>
      </c>
      <c r="N53" s="113">
        <v>4461998</v>
      </c>
      <c r="O53" s="113">
        <v>4477009</v>
      </c>
      <c r="P53" s="112"/>
    </row>
    <row r="54" spans="1:21" ht="14.4" thickBot="1" x14ac:dyDescent="0.3">
      <c r="A54" s="11" t="s">
        <v>20</v>
      </c>
      <c r="B54" s="62">
        <v>15.2</v>
      </c>
      <c r="C54" s="81">
        <v>18.100000000000001</v>
      </c>
      <c r="D54" s="64">
        <v>23.1</v>
      </c>
      <c r="E54" s="70">
        <v>22.6</v>
      </c>
      <c r="F54" s="10">
        <f t="shared" si="0"/>
        <v>2.9000000000000021</v>
      </c>
      <c r="P54" s="5"/>
    </row>
    <row r="55" spans="1:21" ht="14.4" thickBot="1" x14ac:dyDescent="0.3">
      <c r="A55" s="11" t="s">
        <v>9</v>
      </c>
      <c r="B55" s="62">
        <v>13.8</v>
      </c>
      <c r="C55" s="81">
        <v>19.7</v>
      </c>
      <c r="D55" s="64">
        <v>23.1</v>
      </c>
      <c r="E55" s="70">
        <v>22.6</v>
      </c>
      <c r="F55" s="71">
        <f>C55-B55</f>
        <v>5.8999999999999986</v>
      </c>
      <c r="H55" s="5" t="s">
        <v>80</v>
      </c>
      <c r="J55">
        <v>2021</v>
      </c>
      <c r="K55">
        <v>2022</v>
      </c>
      <c r="L55">
        <v>2023</v>
      </c>
      <c r="M55">
        <v>2024</v>
      </c>
      <c r="N55">
        <v>2025</v>
      </c>
      <c r="O55" s="5" t="s">
        <v>148</v>
      </c>
    </row>
    <row r="56" spans="1:21" ht="14.4" thickBot="1" x14ac:dyDescent="0.3">
      <c r="A56" s="11" t="s">
        <v>25</v>
      </c>
      <c r="B56" s="62">
        <v>25.8</v>
      </c>
      <c r="C56" s="81">
        <v>20.7</v>
      </c>
      <c r="D56" s="64">
        <v>23.1</v>
      </c>
      <c r="E56" s="70">
        <v>22.6</v>
      </c>
      <c r="F56" s="116">
        <f t="shared" si="0"/>
        <v>-5.1000000000000014</v>
      </c>
      <c r="H56" t="s">
        <v>76</v>
      </c>
      <c r="J56" s="48">
        <f t="shared" ref="J56:N58" si="4">(J51+K51)/2</f>
        <v>59133173</v>
      </c>
      <c r="K56" s="48">
        <f>(K51+L51)/2</f>
        <v>59013667</v>
      </c>
      <c r="L56" s="49">
        <f>(L51+M51)/2</f>
        <v>58984215.5</v>
      </c>
      <c r="M56" s="49">
        <f>(M51+N51)/2</f>
        <v>58957347</v>
      </c>
      <c r="N56" s="49">
        <f>(N51+O51)/2</f>
        <v>58943146</v>
      </c>
      <c r="O56" s="67">
        <f>M56-L56</f>
        <v>-26868.5</v>
      </c>
      <c r="P56" s="67"/>
    </row>
    <row r="57" spans="1:21" ht="14.4" thickBot="1" x14ac:dyDescent="0.3">
      <c r="A57" s="11" t="s">
        <v>27</v>
      </c>
      <c r="B57" s="62">
        <v>27.5</v>
      </c>
      <c r="C57" s="81">
        <v>22.8</v>
      </c>
      <c r="D57" s="64">
        <v>23.1</v>
      </c>
      <c r="E57" s="70">
        <v>22.6</v>
      </c>
      <c r="F57" s="10">
        <f t="shared" si="0"/>
        <v>-4.6999999999999993</v>
      </c>
      <c r="H57" t="s">
        <v>77</v>
      </c>
      <c r="J57" s="49">
        <f t="shared" si="4"/>
        <v>11564343.5</v>
      </c>
      <c r="K57" s="49">
        <f t="shared" si="4"/>
        <v>11549927</v>
      </c>
      <c r="L57" s="49">
        <f t="shared" si="4"/>
        <v>11569997</v>
      </c>
      <c r="M57" s="49">
        <f t="shared" si="4"/>
        <v>11588239</v>
      </c>
      <c r="N57" s="49">
        <f t="shared" si="4"/>
        <v>11606894.5</v>
      </c>
      <c r="O57" s="67">
        <f>M57-L57</f>
        <v>18242</v>
      </c>
      <c r="P57" s="67"/>
      <c r="R57" s="6"/>
      <c r="S57" s="6"/>
      <c r="T57" s="6"/>
    </row>
    <row r="58" spans="1:21" ht="14.4" thickBot="1" x14ac:dyDescent="0.3">
      <c r="A58" s="11" t="s">
        <v>26</v>
      </c>
      <c r="B58" s="62">
        <v>25.1</v>
      </c>
      <c r="C58" s="81">
        <v>24.7</v>
      </c>
      <c r="D58" s="64">
        <v>23.1</v>
      </c>
      <c r="E58" s="70">
        <v>22.6</v>
      </c>
      <c r="F58" s="10">
        <f t="shared" si="0"/>
        <v>-0.40000000000000213</v>
      </c>
      <c r="H58" t="s">
        <v>79</v>
      </c>
      <c r="J58" s="48">
        <f t="shared" si="4"/>
        <v>4432151.5</v>
      </c>
      <c r="K58" s="48">
        <f t="shared" si="4"/>
        <v>4431472</v>
      </c>
      <c r="L58" s="48">
        <f t="shared" si="4"/>
        <v>4444758</v>
      </c>
      <c r="M58" s="48">
        <f>(M53+N53)/2</f>
        <v>4456968</v>
      </c>
      <c r="N58" s="48">
        <f>(N53+O53)/2</f>
        <v>4469503.5</v>
      </c>
      <c r="O58" s="67">
        <f>M58-L58</f>
        <v>12210</v>
      </c>
      <c r="P58" s="67"/>
      <c r="R58" s="6"/>
      <c r="S58" s="6"/>
      <c r="T58" s="6"/>
    </row>
    <row r="59" spans="1:21" ht="14.4" thickBot="1" x14ac:dyDescent="0.3">
      <c r="A59" s="11" t="s">
        <v>31</v>
      </c>
      <c r="B59" s="62">
        <v>25.4</v>
      </c>
      <c r="C59" s="81">
        <v>25.1</v>
      </c>
      <c r="D59" s="64">
        <v>23.1</v>
      </c>
      <c r="E59" s="70">
        <v>22.6</v>
      </c>
      <c r="F59" s="115">
        <f t="shared" si="0"/>
        <v>-0.29999999999999716</v>
      </c>
      <c r="I59" t="s">
        <v>81</v>
      </c>
      <c r="K59">
        <v>2024</v>
      </c>
      <c r="L59">
        <v>25</v>
      </c>
      <c r="N59">
        <v>2024</v>
      </c>
      <c r="O59">
        <v>2025</v>
      </c>
      <c r="Q59" s="5" t="s">
        <v>148</v>
      </c>
      <c r="R59" s="6"/>
      <c r="S59" s="6"/>
      <c r="T59" s="6"/>
    </row>
    <row r="60" spans="1:21" ht="14.4" thickBot="1" x14ac:dyDescent="0.3">
      <c r="A60" s="11" t="s">
        <v>35</v>
      </c>
      <c r="B60" s="62">
        <v>29.6</v>
      </c>
      <c r="C60" s="81">
        <v>29.7</v>
      </c>
      <c r="D60" s="64">
        <v>23.1</v>
      </c>
      <c r="E60" s="70">
        <v>22.6</v>
      </c>
      <c r="F60" s="10">
        <f t="shared" si="0"/>
        <v>9.9999999999997868E-2</v>
      </c>
      <c r="I60" s="5" t="s">
        <v>68</v>
      </c>
      <c r="J60" s="45"/>
      <c r="K60" s="45">
        <f>M58*I45/100</f>
        <v>450153.76799999998</v>
      </c>
      <c r="L60" s="45">
        <f>N58*J45/100</f>
        <v>366499.28699999995</v>
      </c>
      <c r="M60" s="45"/>
      <c r="N60" s="45">
        <f t="shared" ref="N60:O62" si="5">K60/1000</f>
        <v>450.15376799999996</v>
      </c>
      <c r="O60" s="45">
        <f t="shared" si="5"/>
        <v>366.49928699999998</v>
      </c>
      <c r="P60" s="45"/>
      <c r="Q60" s="45">
        <f>L60-K60</f>
        <v>-83654.481000000029</v>
      </c>
      <c r="R60" s="114">
        <f>Q60/N58*100</f>
        <v>-1.8716727931860893</v>
      </c>
      <c r="S60" s="6"/>
      <c r="T60" s="6">
        <f t="shared" ref="T60:T62" si="6">N60/1000</f>
        <v>0.45015376799999995</v>
      </c>
    </row>
    <row r="61" spans="1:21" ht="14.4" thickBot="1" x14ac:dyDescent="0.3">
      <c r="A61" s="11" t="s">
        <v>30</v>
      </c>
      <c r="B61" s="62">
        <v>37.700000000000003</v>
      </c>
      <c r="C61" s="81">
        <v>35</v>
      </c>
      <c r="D61" s="64">
        <v>23.1</v>
      </c>
      <c r="E61" s="70">
        <v>22.6</v>
      </c>
      <c r="F61" s="10">
        <f t="shared" si="0"/>
        <v>-2.7000000000000028</v>
      </c>
      <c r="I61" s="5" t="s">
        <v>70</v>
      </c>
      <c r="J61" s="45"/>
      <c r="K61" s="45">
        <f>M57*I46/100</f>
        <v>1297882.7679999999</v>
      </c>
      <c r="L61" s="45">
        <f>N57*J46/100</f>
        <v>1311579.0785000001</v>
      </c>
      <c r="M61" s="45"/>
      <c r="N61" s="45">
        <f t="shared" si="5"/>
        <v>1297.8827679999999</v>
      </c>
      <c r="O61" s="45">
        <f t="shared" si="5"/>
        <v>1311.5790785000002</v>
      </c>
      <c r="P61" s="45"/>
      <c r="Q61" s="45">
        <f t="shared" ref="Q61:Q62" si="7">L61-K61</f>
        <v>13696.310500000138</v>
      </c>
      <c r="R61" s="114">
        <f t="shared" ref="R61" si="8">Q61/N57*100</f>
        <v>0.11800150763841386</v>
      </c>
      <c r="S61" s="6"/>
      <c r="T61" s="6">
        <f t="shared" si="6"/>
        <v>1.297882768</v>
      </c>
    </row>
    <row r="62" spans="1:21" ht="14.4" thickBot="1" x14ac:dyDescent="0.3">
      <c r="A62" s="11" t="s">
        <v>29</v>
      </c>
      <c r="B62" s="62">
        <v>43.5</v>
      </c>
      <c r="C62" s="81">
        <v>41.2</v>
      </c>
      <c r="D62" s="64">
        <v>23.1</v>
      </c>
      <c r="E62" s="70">
        <v>22.6</v>
      </c>
      <c r="F62" s="10">
        <f t="shared" si="0"/>
        <v>-2.2999999999999972</v>
      </c>
      <c r="I62" s="5" t="s">
        <v>71</v>
      </c>
      <c r="J62" s="45"/>
      <c r="K62" s="45">
        <f>M56*I47/100</f>
        <v>13619147.157</v>
      </c>
      <c r="L62" s="45">
        <f>N56*J47/100</f>
        <v>13321150.996000001</v>
      </c>
      <c r="M62" s="45"/>
      <c r="N62" s="45">
        <f t="shared" si="5"/>
        <v>13619.147156999999</v>
      </c>
      <c r="O62" s="45">
        <f t="shared" si="5"/>
        <v>13321.150996</v>
      </c>
      <c r="P62" s="45"/>
      <c r="Q62" s="45">
        <f t="shared" si="7"/>
        <v>-297996.16099999845</v>
      </c>
      <c r="R62" s="114">
        <f>Q62/N56*100</f>
        <v>-0.50556541552769918</v>
      </c>
      <c r="S62" s="6"/>
      <c r="T62" s="6">
        <f t="shared" si="6"/>
        <v>13.619147156999999</v>
      </c>
    </row>
    <row r="63" spans="1:21" ht="14.4" thickBot="1" x14ac:dyDescent="0.3">
      <c r="A63" s="11" t="s">
        <v>34</v>
      </c>
      <c r="B63" s="62">
        <v>40.9</v>
      </c>
      <c r="C63" s="81">
        <v>44</v>
      </c>
      <c r="D63" s="64">
        <v>23.1</v>
      </c>
      <c r="E63" s="70">
        <v>22.6</v>
      </c>
      <c r="F63" s="10">
        <f t="shared" si="0"/>
        <v>3.1000000000000014</v>
      </c>
      <c r="L63" s="6"/>
      <c r="M63" s="5" t="s">
        <v>150</v>
      </c>
      <c r="N63" s="6">
        <f>M58/1000</f>
        <v>4456.9679999999998</v>
      </c>
      <c r="O63" s="6">
        <f>N58/1000</f>
        <v>4469.5034999999998</v>
      </c>
      <c r="Q63" s="45">
        <f>N58-M58</f>
        <v>12535.5</v>
      </c>
    </row>
    <row r="64" spans="1:21" ht="14.4" thickBot="1" x14ac:dyDescent="0.3">
      <c r="A64" s="11" t="s">
        <v>33</v>
      </c>
      <c r="B64" s="62">
        <v>48.8</v>
      </c>
      <c r="C64" s="81">
        <v>45.3</v>
      </c>
      <c r="D64" s="64">
        <v>23.1</v>
      </c>
      <c r="E64" s="70">
        <v>22.6</v>
      </c>
      <c r="F64" s="10">
        <f t="shared" si="0"/>
        <v>-3.5</v>
      </c>
      <c r="L64" s="6"/>
      <c r="M64" s="6"/>
      <c r="N64" s="6">
        <f>M57/1000</f>
        <v>11588.239</v>
      </c>
      <c r="O64" s="6">
        <f>N57/1000</f>
        <v>11606.8945</v>
      </c>
      <c r="Q64" s="45">
        <f>N57-M57</f>
        <v>18655.5</v>
      </c>
    </row>
    <row r="65" spans="1:17" ht="14.4" thickBot="1" x14ac:dyDescent="0.3">
      <c r="B65" s="64">
        <v>23.1</v>
      </c>
      <c r="C65" s="70">
        <v>22.6</v>
      </c>
      <c r="L65" s="6"/>
      <c r="M65" s="6"/>
      <c r="N65" s="6">
        <f>M56/1000</f>
        <v>58957.347000000002</v>
      </c>
      <c r="O65" s="6">
        <f>N56/1000</f>
        <v>58943.146000000001</v>
      </c>
      <c r="Q65" s="45">
        <f>N58-M58</f>
        <v>12535.5</v>
      </c>
    </row>
    <row r="66" spans="1:17" ht="14.4" thickBot="1" x14ac:dyDescent="0.3"/>
    <row r="67" spans="1:17" ht="53.4" thickBot="1" x14ac:dyDescent="0.3">
      <c r="B67">
        <v>2024</v>
      </c>
      <c r="C67">
        <v>2025</v>
      </c>
      <c r="D67" s="68"/>
      <c r="E67" s="55" t="s">
        <v>0</v>
      </c>
      <c r="F67">
        <v>2024</v>
      </c>
      <c r="G67">
        <v>2025</v>
      </c>
    </row>
    <row r="68" spans="1:17" ht="14.4" thickBot="1" x14ac:dyDescent="0.3">
      <c r="A68" s="11" t="s">
        <v>4</v>
      </c>
      <c r="B68" s="62">
        <v>13.5</v>
      </c>
      <c r="C68" s="81">
        <v>16.899999999999999</v>
      </c>
      <c r="D68" s="68"/>
      <c r="E68" s="11" t="s">
        <v>4</v>
      </c>
      <c r="F68" s="62">
        <v>13.5</v>
      </c>
      <c r="G68" s="81">
        <v>16.899999999999999</v>
      </c>
    </row>
    <row r="69" spans="1:17" ht="14.4" thickBot="1" x14ac:dyDescent="0.3">
      <c r="A69" s="11" t="s">
        <v>5</v>
      </c>
      <c r="B69" s="53">
        <v>10.7</v>
      </c>
      <c r="C69" s="84">
        <v>5.6</v>
      </c>
      <c r="D69" s="68"/>
      <c r="E69" s="11" t="s">
        <v>5</v>
      </c>
      <c r="F69" s="53" t="s">
        <v>109</v>
      </c>
      <c r="G69" s="84" t="s">
        <v>8</v>
      </c>
    </row>
    <row r="70" spans="1:17" ht="14.4" thickBot="1" x14ac:dyDescent="0.3">
      <c r="A70" s="11" t="s">
        <v>9</v>
      </c>
      <c r="B70" s="62">
        <v>13.8</v>
      </c>
      <c r="C70" s="81">
        <v>19.7</v>
      </c>
      <c r="D70" s="68"/>
      <c r="E70" s="11" t="s">
        <v>9</v>
      </c>
      <c r="F70" s="62">
        <v>13.8</v>
      </c>
      <c r="G70" s="81">
        <v>19.7</v>
      </c>
    </row>
    <row r="71" spans="1:17" ht="14.4" thickBot="1" x14ac:dyDescent="0.3">
      <c r="A71" s="11" t="s">
        <v>10</v>
      </c>
      <c r="B71" s="62">
        <v>14.1</v>
      </c>
      <c r="C71" s="81">
        <v>12.5</v>
      </c>
      <c r="D71" s="68"/>
      <c r="E71" s="11" t="s">
        <v>10</v>
      </c>
      <c r="F71" s="62">
        <v>14.1</v>
      </c>
      <c r="G71" s="81">
        <v>12.5</v>
      </c>
    </row>
    <row r="72" spans="1:17" ht="14.4" thickBot="1" x14ac:dyDescent="0.3">
      <c r="A72" s="11" t="s">
        <v>119</v>
      </c>
      <c r="B72" s="62">
        <v>6.6</v>
      </c>
      <c r="C72" s="81">
        <v>7</v>
      </c>
      <c r="D72" s="68"/>
      <c r="E72" s="11" t="s">
        <v>120</v>
      </c>
      <c r="F72" s="62">
        <v>8.8000000000000007</v>
      </c>
      <c r="G72" s="81">
        <v>8.9</v>
      </c>
    </row>
    <row r="73" spans="1:17" ht="27" thickBot="1" x14ac:dyDescent="0.3">
      <c r="A73" s="11" t="s">
        <v>121</v>
      </c>
      <c r="B73" s="62">
        <v>11</v>
      </c>
      <c r="C73" s="81">
        <v>10.8</v>
      </c>
      <c r="D73" s="68"/>
      <c r="E73" s="11" t="s">
        <v>119</v>
      </c>
      <c r="F73" s="62">
        <v>6.6</v>
      </c>
      <c r="G73" s="81">
        <v>7</v>
      </c>
    </row>
    <row r="74" spans="1:17" ht="14.4" thickBot="1" x14ac:dyDescent="0.3">
      <c r="A74" s="11" t="s">
        <v>16</v>
      </c>
      <c r="B74" s="62">
        <v>12.4</v>
      </c>
      <c r="C74" s="81">
        <v>14.6</v>
      </c>
      <c r="D74" s="68"/>
      <c r="E74" s="11" t="s">
        <v>121</v>
      </c>
      <c r="F74" s="62">
        <v>11</v>
      </c>
      <c r="G74" s="81">
        <v>10.8</v>
      </c>
    </row>
    <row r="75" spans="1:17" ht="14.4" thickBot="1" x14ac:dyDescent="0.3">
      <c r="A75" s="11" t="s">
        <v>78</v>
      </c>
      <c r="B75" s="62">
        <v>12.4</v>
      </c>
      <c r="C75" s="81">
        <v>11.6</v>
      </c>
      <c r="D75" s="68"/>
      <c r="E75" s="11" t="s">
        <v>16</v>
      </c>
      <c r="F75" s="62">
        <v>12.4</v>
      </c>
      <c r="G75" s="81">
        <v>14.6</v>
      </c>
    </row>
    <row r="76" spans="1:17" ht="27" thickBot="1" x14ac:dyDescent="0.3">
      <c r="A76" s="11" t="s">
        <v>18</v>
      </c>
      <c r="B76" s="63">
        <v>10.1</v>
      </c>
      <c r="C76" s="89">
        <v>8.1999999999999993</v>
      </c>
      <c r="D76" s="68"/>
      <c r="E76" s="11" t="s">
        <v>78</v>
      </c>
      <c r="F76" s="62">
        <v>12.4</v>
      </c>
      <c r="G76" s="81">
        <v>11.6</v>
      </c>
    </row>
    <row r="77" spans="1:17" ht="27" thickBot="1" x14ac:dyDescent="0.3">
      <c r="A77" s="11" t="s">
        <v>20</v>
      </c>
      <c r="B77" s="62">
        <v>15.2</v>
      </c>
      <c r="C77" s="81">
        <v>18.100000000000001</v>
      </c>
      <c r="D77" s="69"/>
      <c r="E77" s="11" t="s">
        <v>18</v>
      </c>
      <c r="F77" s="63">
        <v>10.1</v>
      </c>
      <c r="G77" s="89">
        <v>8.1999999999999993</v>
      </c>
    </row>
    <row r="78" spans="1:17" ht="14.4" thickBot="1" x14ac:dyDescent="0.3">
      <c r="A78" s="11" t="s">
        <v>21</v>
      </c>
      <c r="B78" s="62">
        <v>14</v>
      </c>
      <c r="C78" s="81">
        <v>13.5</v>
      </c>
      <c r="D78" s="68"/>
      <c r="E78" s="11" t="s">
        <v>20</v>
      </c>
      <c r="F78" s="62">
        <v>15.2</v>
      </c>
      <c r="G78" s="81">
        <v>18.100000000000001</v>
      </c>
    </row>
    <row r="79" spans="1:17" ht="14.4" thickBot="1" x14ac:dyDescent="0.3">
      <c r="A79" s="11" t="s">
        <v>23</v>
      </c>
      <c r="B79" s="62">
        <v>11.8</v>
      </c>
      <c r="C79" s="81">
        <v>13.9</v>
      </c>
      <c r="D79" s="68"/>
      <c r="E79" s="11" t="s">
        <v>21</v>
      </c>
      <c r="F79" s="62">
        <v>14</v>
      </c>
      <c r="G79" s="81">
        <v>13.5</v>
      </c>
    </row>
    <row r="80" spans="1:17" ht="14.4" thickBot="1" x14ac:dyDescent="0.3">
      <c r="A80" s="11" t="s">
        <v>25</v>
      </c>
      <c r="B80" s="62">
        <v>25.8</v>
      </c>
      <c r="C80" s="81">
        <v>20.7</v>
      </c>
      <c r="D80" s="68"/>
      <c r="E80" s="11" t="s">
        <v>23</v>
      </c>
      <c r="F80" s="62">
        <v>11.8</v>
      </c>
      <c r="G80" s="81">
        <v>13.9</v>
      </c>
    </row>
    <row r="81" spans="1:7" ht="14.4" thickBot="1" x14ac:dyDescent="0.3">
      <c r="A81" s="11" t="s">
        <v>26</v>
      </c>
      <c r="B81" s="62">
        <v>25.1</v>
      </c>
      <c r="C81" s="81">
        <v>24.7</v>
      </c>
      <c r="D81" s="68"/>
      <c r="E81" s="11" t="s">
        <v>25</v>
      </c>
      <c r="F81" s="62">
        <v>25.8</v>
      </c>
      <c r="G81" s="81">
        <v>20.7</v>
      </c>
    </row>
    <row r="82" spans="1:7" ht="14.4" thickBot="1" x14ac:dyDescent="0.3">
      <c r="A82" s="11" t="s">
        <v>27</v>
      </c>
      <c r="B82" s="62">
        <v>27.5</v>
      </c>
      <c r="C82" s="81">
        <v>22.8</v>
      </c>
      <c r="D82" s="68"/>
      <c r="E82" s="11" t="s">
        <v>26</v>
      </c>
      <c r="F82" s="62">
        <v>25.1</v>
      </c>
      <c r="G82" s="81">
        <v>24.7</v>
      </c>
    </row>
    <row r="83" spans="1:7" ht="14.4" thickBot="1" x14ac:dyDescent="0.3">
      <c r="A83" s="11" t="s">
        <v>29</v>
      </c>
      <c r="B83" s="62">
        <v>43.5</v>
      </c>
      <c r="C83" s="81">
        <v>41.2</v>
      </c>
      <c r="D83" s="68"/>
      <c r="E83" s="11" t="s">
        <v>27</v>
      </c>
      <c r="F83" s="62">
        <v>27.5</v>
      </c>
      <c r="G83" s="81">
        <v>22.8</v>
      </c>
    </row>
    <row r="84" spans="1:7" ht="14.4" thickBot="1" x14ac:dyDescent="0.3">
      <c r="A84" s="11" t="s">
        <v>30</v>
      </c>
      <c r="B84" s="62">
        <v>37.700000000000003</v>
      </c>
      <c r="C84" s="81">
        <v>35</v>
      </c>
      <c r="D84" s="68"/>
      <c r="E84" s="11" t="s">
        <v>29</v>
      </c>
      <c r="F84" s="62">
        <v>43.5</v>
      </c>
      <c r="G84" s="81">
        <v>41.2</v>
      </c>
    </row>
    <row r="85" spans="1:7" ht="14.4" thickBot="1" x14ac:dyDescent="0.3">
      <c r="A85" s="11" t="s">
        <v>31</v>
      </c>
      <c r="B85" s="62">
        <v>25.4</v>
      </c>
      <c r="C85" s="81">
        <v>25.1</v>
      </c>
      <c r="D85" s="68"/>
      <c r="E85" s="11" t="s">
        <v>30</v>
      </c>
      <c r="F85" s="62">
        <v>37.700000000000003</v>
      </c>
      <c r="G85" s="81">
        <v>35</v>
      </c>
    </row>
    <row r="86" spans="1:7" ht="14.4" thickBot="1" x14ac:dyDescent="0.3">
      <c r="A86" s="11" t="s">
        <v>33</v>
      </c>
      <c r="B86" s="62">
        <v>48.8</v>
      </c>
      <c r="C86" s="81">
        <v>45.3</v>
      </c>
      <c r="D86" s="68"/>
      <c r="E86" s="11" t="s">
        <v>31</v>
      </c>
      <c r="F86" s="62">
        <v>25.4</v>
      </c>
      <c r="G86" s="81">
        <v>25.1</v>
      </c>
    </row>
    <row r="87" spans="1:7" ht="14.4" thickBot="1" x14ac:dyDescent="0.3">
      <c r="A87" s="11" t="s">
        <v>34</v>
      </c>
      <c r="B87" s="62">
        <v>40.9</v>
      </c>
      <c r="C87" s="81">
        <v>44</v>
      </c>
      <c r="D87" s="68"/>
      <c r="E87" s="11" t="s">
        <v>33</v>
      </c>
      <c r="F87" s="62">
        <v>48.8</v>
      </c>
      <c r="G87" s="81">
        <v>45.3</v>
      </c>
    </row>
    <row r="88" spans="1:7" ht="14.4" thickBot="1" x14ac:dyDescent="0.3">
      <c r="A88" s="11" t="s">
        <v>35</v>
      </c>
      <c r="B88" s="62">
        <v>29.6</v>
      </c>
      <c r="C88" s="81">
        <v>29.7</v>
      </c>
      <c r="D88" s="68"/>
      <c r="E88" s="11" t="s">
        <v>34</v>
      </c>
      <c r="F88" s="62">
        <v>40.9</v>
      </c>
      <c r="G88" s="81">
        <v>44</v>
      </c>
    </row>
    <row r="89" spans="1:7" ht="14.4" thickBot="1" x14ac:dyDescent="0.3">
      <c r="B89" s="64">
        <v>23.1</v>
      </c>
      <c r="C89" s="70">
        <v>22.6</v>
      </c>
      <c r="E89" s="11" t="s">
        <v>35</v>
      </c>
      <c r="F89" s="62">
        <v>29.6</v>
      </c>
      <c r="G89" s="81">
        <v>29.7</v>
      </c>
    </row>
    <row r="90" spans="1:7" ht="14.4" thickBot="1" x14ac:dyDescent="0.3">
      <c r="G90" s="70">
        <v>22.6</v>
      </c>
    </row>
  </sheetData>
  <sortState xmlns:xlrd2="http://schemas.microsoft.com/office/spreadsheetml/2017/richdata2" ref="A44:F64">
    <sortCondition ref="C44:C64"/>
  </sortState>
  <mergeCells count="7">
    <mergeCell ref="I43:J43"/>
    <mergeCell ref="Z23:AA23"/>
    <mergeCell ref="N23:O23"/>
    <mergeCell ref="K43:L43"/>
    <mergeCell ref="M43:N43"/>
    <mergeCell ref="T23:U23"/>
    <mergeCell ref="V23:W23"/>
  </mergeCells>
  <phoneticPr fontId="3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0F7B-6027-4D7E-92D0-6B483831A6C2}">
  <dimension ref="A1:U39"/>
  <sheetViews>
    <sheetView workbookViewId="0">
      <pane xSplit="1" ySplit="9" topLeftCell="B10" activePane="bottomRight" state="frozen"/>
      <selection pane="topRight"/>
      <selection pane="bottomLeft"/>
      <selection pane="bottomRight" activeCell="D26" sqref="D26:R26"/>
    </sheetView>
  </sheetViews>
  <sheetFormatPr defaultColWidth="8.69921875" defaultRowHeight="11.4" customHeight="1" x14ac:dyDescent="0.3"/>
  <cols>
    <col min="1" max="1" width="26.8984375" style="30" customWidth="1"/>
    <col min="2" max="2" width="9" style="30" customWidth="1"/>
    <col min="3" max="3" width="4.5" style="30" customWidth="1"/>
    <col min="4" max="4" width="9" style="30" customWidth="1"/>
    <col min="5" max="5" width="4.5" style="30" customWidth="1"/>
    <col min="6" max="6" width="9" style="30" customWidth="1"/>
    <col min="7" max="7" width="4.5" style="30" customWidth="1"/>
    <col min="8" max="8" width="9" style="30" customWidth="1"/>
    <col min="9" max="9" width="4.5" style="30" customWidth="1"/>
    <col min="10" max="10" width="9" style="30" customWidth="1"/>
    <col min="11" max="11" width="4.5" style="30" customWidth="1"/>
    <col min="12" max="12" width="9" style="30" customWidth="1"/>
    <col min="13" max="13" width="4.5" style="30" customWidth="1"/>
    <col min="14" max="14" width="9" style="30" customWidth="1"/>
    <col min="15" max="15" width="4.5" style="30" customWidth="1"/>
    <col min="16" max="16" width="9" style="30" customWidth="1"/>
    <col min="17" max="17" width="4.5" style="30" customWidth="1"/>
    <col min="18" max="18" width="9" style="30" customWidth="1"/>
    <col min="19" max="19" width="4.5" style="30" customWidth="1"/>
    <col min="20" max="20" width="9" style="30" customWidth="1"/>
    <col min="21" max="21" width="4.5" style="30" customWidth="1"/>
    <col min="22" max="16384" width="8.69921875" style="30"/>
  </cols>
  <sheetData>
    <row r="1" spans="1:21" x14ac:dyDescent="0.3">
      <c r="A1" s="29" t="s">
        <v>82</v>
      </c>
    </row>
    <row r="2" spans="1:21" x14ac:dyDescent="0.3">
      <c r="A2" s="29" t="s">
        <v>41</v>
      </c>
      <c r="B2" s="31" t="s">
        <v>83</v>
      </c>
    </row>
    <row r="3" spans="1:21" x14ac:dyDescent="0.3">
      <c r="A3" s="29" t="s">
        <v>42</v>
      </c>
      <c r="B3" s="29" t="s">
        <v>84</v>
      </c>
    </row>
    <row r="4" spans="1:21" x14ac:dyDescent="0.3"/>
    <row r="5" spans="1:21" x14ac:dyDescent="0.3">
      <c r="A5" s="31" t="s">
        <v>44</v>
      </c>
      <c r="C5" s="29" t="s">
        <v>45</v>
      </c>
    </row>
    <row r="6" spans="1:21" x14ac:dyDescent="0.3">
      <c r="A6" s="31" t="s">
        <v>46</v>
      </c>
      <c r="C6" s="29" t="s">
        <v>47</v>
      </c>
    </row>
    <row r="7" spans="1:21" x14ac:dyDescent="0.3"/>
    <row r="8" spans="1:21" x14ac:dyDescent="0.3">
      <c r="A8" s="32" t="s">
        <v>85</v>
      </c>
      <c r="B8" s="111" t="s">
        <v>86</v>
      </c>
      <c r="C8" s="111" t="s">
        <v>58</v>
      </c>
      <c r="D8" s="111" t="s">
        <v>49</v>
      </c>
      <c r="E8" s="111" t="s">
        <v>58</v>
      </c>
      <c r="F8" s="111" t="s">
        <v>50</v>
      </c>
      <c r="G8" s="111" t="s">
        <v>58</v>
      </c>
      <c r="H8" s="111" t="s">
        <v>51</v>
      </c>
      <c r="I8" s="111" t="s">
        <v>58</v>
      </c>
      <c r="J8" s="111" t="s">
        <v>52</v>
      </c>
      <c r="K8" s="111" t="s">
        <v>58</v>
      </c>
      <c r="L8" s="111" t="s">
        <v>53</v>
      </c>
      <c r="M8" s="111" t="s">
        <v>58</v>
      </c>
      <c r="N8" s="111" t="s">
        <v>54</v>
      </c>
      <c r="O8" s="111" t="s">
        <v>58</v>
      </c>
      <c r="P8" s="111" t="s">
        <v>55</v>
      </c>
      <c r="Q8" s="111" t="s">
        <v>58</v>
      </c>
      <c r="R8" s="111" t="s">
        <v>59</v>
      </c>
      <c r="S8" s="111" t="s">
        <v>58</v>
      </c>
      <c r="T8" s="111" t="s">
        <v>87</v>
      </c>
      <c r="U8" s="111" t="s">
        <v>58</v>
      </c>
    </row>
    <row r="9" spans="1:21" x14ac:dyDescent="0.3">
      <c r="A9" s="50" t="s">
        <v>88</v>
      </c>
      <c r="B9" s="51" t="s">
        <v>58</v>
      </c>
      <c r="C9" s="51" t="s">
        <v>58</v>
      </c>
      <c r="D9" s="51" t="s">
        <v>58</v>
      </c>
      <c r="E9" s="51" t="s">
        <v>58</v>
      </c>
      <c r="F9" s="51" t="s">
        <v>58</v>
      </c>
      <c r="G9" s="51" t="s">
        <v>58</v>
      </c>
      <c r="H9" s="51" t="s">
        <v>58</v>
      </c>
      <c r="I9" s="51" t="s">
        <v>58</v>
      </c>
      <c r="J9" s="51" t="s">
        <v>58</v>
      </c>
      <c r="K9" s="51" t="s">
        <v>58</v>
      </c>
      <c r="L9" s="51" t="s">
        <v>58</v>
      </c>
      <c r="M9" s="51" t="s">
        <v>58</v>
      </c>
      <c r="N9" s="51" t="s">
        <v>58</v>
      </c>
      <c r="O9" s="51" t="s">
        <v>58</v>
      </c>
      <c r="P9" s="51" t="s">
        <v>58</v>
      </c>
      <c r="Q9" s="51" t="s">
        <v>58</v>
      </c>
      <c r="R9" s="51" t="s">
        <v>58</v>
      </c>
      <c r="S9" s="51" t="s">
        <v>58</v>
      </c>
      <c r="T9" s="51" t="s">
        <v>58</v>
      </c>
      <c r="U9" s="51" t="s">
        <v>58</v>
      </c>
    </row>
    <row r="10" spans="1:21" x14ac:dyDescent="0.3">
      <c r="A10" s="34" t="s">
        <v>76</v>
      </c>
      <c r="B10" s="35" t="s">
        <v>89</v>
      </c>
      <c r="C10" s="35" t="s">
        <v>58</v>
      </c>
      <c r="D10" s="36">
        <v>28.4</v>
      </c>
      <c r="E10" s="35" t="s">
        <v>58</v>
      </c>
      <c r="F10" s="36">
        <v>27.8</v>
      </c>
      <c r="G10" s="35" t="s">
        <v>58</v>
      </c>
      <c r="H10" s="36">
        <v>25.9</v>
      </c>
      <c r="I10" s="35" t="s">
        <v>58</v>
      </c>
      <c r="J10" s="36">
        <v>25.7</v>
      </c>
      <c r="K10" s="35" t="s">
        <v>58</v>
      </c>
      <c r="L10" s="36">
        <v>24.6</v>
      </c>
      <c r="M10" s="35" t="s">
        <v>58</v>
      </c>
      <c r="N10" s="36">
        <v>24.9</v>
      </c>
      <c r="O10" s="35" t="s">
        <v>58</v>
      </c>
      <c r="P10" s="36">
        <v>25.2</v>
      </c>
      <c r="Q10" s="35" t="s">
        <v>58</v>
      </c>
      <c r="R10" s="36">
        <v>24.4</v>
      </c>
      <c r="S10" s="35" t="s">
        <v>58</v>
      </c>
      <c r="T10" s="35" t="s">
        <v>89</v>
      </c>
      <c r="U10" s="35" t="s">
        <v>58</v>
      </c>
    </row>
    <row r="11" spans="1:21" x14ac:dyDescent="0.3">
      <c r="A11" s="34" t="s">
        <v>37</v>
      </c>
      <c r="B11" s="37" t="s">
        <v>89</v>
      </c>
      <c r="C11" s="37" t="s">
        <v>58</v>
      </c>
      <c r="D11" s="39">
        <v>19</v>
      </c>
      <c r="E11" s="37" t="s">
        <v>58</v>
      </c>
      <c r="F11" s="38">
        <v>19.3</v>
      </c>
      <c r="G11" s="37" t="s">
        <v>58</v>
      </c>
      <c r="H11" s="38">
        <v>17.5</v>
      </c>
      <c r="I11" s="37" t="s">
        <v>58</v>
      </c>
      <c r="J11" s="38">
        <v>16.100000000000001</v>
      </c>
      <c r="K11" s="37" t="s">
        <v>58</v>
      </c>
      <c r="L11" s="38">
        <v>16.5</v>
      </c>
      <c r="M11" s="37" t="s">
        <v>58</v>
      </c>
      <c r="N11" s="38">
        <v>16.5</v>
      </c>
      <c r="O11" s="37" t="s">
        <v>58</v>
      </c>
      <c r="P11" s="38">
        <v>17.399999999999999</v>
      </c>
      <c r="Q11" s="37" t="s">
        <v>58</v>
      </c>
      <c r="R11" s="38">
        <v>16.100000000000001</v>
      </c>
      <c r="S11" s="37" t="s">
        <v>58</v>
      </c>
      <c r="T11" s="37" t="s">
        <v>89</v>
      </c>
      <c r="U11" s="37" t="s">
        <v>58</v>
      </c>
    </row>
    <row r="12" spans="1:21" x14ac:dyDescent="0.3">
      <c r="A12" s="34" t="s">
        <v>4</v>
      </c>
      <c r="B12" s="35" t="s">
        <v>89</v>
      </c>
      <c r="C12" s="35" t="s">
        <v>58</v>
      </c>
      <c r="D12" s="36">
        <v>17.899999999999999</v>
      </c>
      <c r="E12" s="35" t="s">
        <v>58</v>
      </c>
      <c r="F12" s="36">
        <v>20.6</v>
      </c>
      <c r="G12" s="35" t="s">
        <v>58</v>
      </c>
      <c r="H12" s="36">
        <v>18.399999999999999</v>
      </c>
      <c r="I12" s="35" t="s">
        <v>58</v>
      </c>
      <c r="J12" s="36">
        <v>18.399999999999999</v>
      </c>
      <c r="K12" s="35" t="s">
        <v>58</v>
      </c>
      <c r="L12" s="36">
        <v>16.3</v>
      </c>
      <c r="M12" s="35" t="s">
        <v>58</v>
      </c>
      <c r="N12" s="36">
        <v>16.399999999999999</v>
      </c>
      <c r="O12" s="35" t="s">
        <v>58</v>
      </c>
      <c r="P12" s="36">
        <v>17.7</v>
      </c>
      <c r="Q12" s="35" t="s">
        <v>58</v>
      </c>
      <c r="R12" s="36">
        <v>16.5</v>
      </c>
      <c r="S12" s="35" t="s">
        <v>58</v>
      </c>
      <c r="T12" s="35" t="s">
        <v>89</v>
      </c>
      <c r="U12" s="35" t="s">
        <v>58</v>
      </c>
    </row>
    <row r="13" spans="1:21" x14ac:dyDescent="0.3">
      <c r="A13" s="34" t="s">
        <v>90</v>
      </c>
      <c r="B13" s="37" t="s">
        <v>89</v>
      </c>
      <c r="C13" s="37" t="s">
        <v>58</v>
      </c>
      <c r="D13" s="38">
        <v>17.2</v>
      </c>
      <c r="E13" s="37" t="s">
        <v>58</v>
      </c>
      <c r="F13" s="39">
        <v>19</v>
      </c>
      <c r="G13" s="37" t="s">
        <v>58</v>
      </c>
      <c r="H13" s="38">
        <v>17.2</v>
      </c>
      <c r="I13" s="37" t="s">
        <v>58</v>
      </c>
      <c r="J13" s="38">
        <v>13.1</v>
      </c>
      <c r="K13" s="37" t="s">
        <v>58</v>
      </c>
      <c r="L13" s="38">
        <v>8.6</v>
      </c>
      <c r="M13" s="37" t="s">
        <v>58</v>
      </c>
      <c r="N13" s="38">
        <v>9.1999999999999993</v>
      </c>
      <c r="O13" s="37" t="s">
        <v>58</v>
      </c>
      <c r="P13" s="38">
        <v>11.5</v>
      </c>
      <c r="Q13" s="37" t="s">
        <v>58</v>
      </c>
      <c r="R13" s="38">
        <v>8.6</v>
      </c>
      <c r="S13" s="37" t="s">
        <v>58</v>
      </c>
      <c r="T13" s="37" t="s">
        <v>89</v>
      </c>
      <c r="U13" s="37" t="s">
        <v>58</v>
      </c>
    </row>
    <row r="14" spans="1:21" x14ac:dyDescent="0.3">
      <c r="A14" s="34" t="s">
        <v>9</v>
      </c>
      <c r="B14" s="35" t="s">
        <v>89</v>
      </c>
      <c r="C14" s="35" t="s">
        <v>58</v>
      </c>
      <c r="D14" s="40">
        <v>23</v>
      </c>
      <c r="E14" s="35" t="s">
        <v>58</v>
      </c>
      <c r="F14" s="36">
        <v>21.3</v>
      </c>
      <c r="G14" s="35" t="s">
        <v>58</v>
      </c>
      <c r="H14" s="40">
        <v>19</v>
      </c>
      <c r="I14" s="35" t="s">
        <v>58</v>
      </c>
      <c r="J14" s="36">
        <v>18.100000000000001</v>
      </c>
      <c r="K14" s="35" t="s">
        <v>58</v>
      </c>
      <c r="L14" s="36">
        <v>17.5</v>
      </c>
      <c r="M14" s="35" t="s">
        <v>58</v>
      </c>
      <c r="N14" s="36">
        <v>19.8</v>
      </c>
      <c r="O14" s="35" t="s">
        <v>58</v>
      </c>
      <c r="P14" s="36">
        <v>21.6</v>
      </c>
      <c r="Q14" s="35" t="s">
        <v>58</v>
      </c>
      <c r="R14" s="36">
        <v>24.3</v>
      </c>
      <c r="S14" s="35" t="s">
        <v>58</v>
      </c>
      <c r="T14" s="35" t="s">
        <v>89</v>
      </c>
      <c r="U14" s="35" t="s">
        <v>58</v>
      </c>
    </row>
    <row r="15" spans="1:21" x14ac:dyDescent="0.3">
      <c r="A15" s="34" t="s">
        <v>10</v>
      </c>
      <c r="B15" s="37" t="s">
        <v>89</v>
      </c>
      <c r="C15" s="37" t="s">
        <v>58</v>
      </c>
      <c r="D15" s="38">
        <v>18.899999999999999</v>
      </c>
      <c r="E15" s="37" t="s">
        <v>58</v>
      </c>
      <c r="F15" s="38">
        <v>18.399999999999999</v>
      </c>
      <c r="G15" s="37" t="s">
        <v>58</v>
      </c>
      <c r="H15" s="38">
        <v>16.899999999999999</v>
      </c>
      <c r="I15" s="37" t="s">
        <v>58</v>
      </c>
      <c r="J15" s="38">
        <v>14.9</v>
      </c>
      <c r="K15" s="37" t="s">
        <v>58</v>
      </c>
      <c r="L15" s="38">
        <v>16.600000000000001</v>
      </c>
      <c r="M15" s="37" t="s">
        <v>58</v>
      </c>
      <c r="N15" s="38">
        <v>16.100000000000001</v>
      </c>
      <c r="O15" s="37" t="s">
        <v>58</v>
      </c>
      <c r="P15" s="38">
        <v>16.7</v>
      </c>
      <c r="Q15" s="37" t="s">
        <v>58</v>
      </c>
      <c r="R15" s="38">
        <v>14.8</v>
      </c>
      <c r="S15" s="37" t="s">
        <v>58</v>
      </c>
      <c r="T15" s="37" t="s">
        <v>89</v>
      </c>
      <c r="U15" s="37" t="s">
        <v>58</v>
      </c>
    </row>
    <row r="16" spans="1:21" x14ac:dyDescent="0.3">
      <c r="A16" s="34" t="s">
        <v>61</v>
      </c>
      <c r="B16" s="35" t="s">
        <v>89</v>
      </c>
      <c r="C16" s="35" t="s">
        <v>58</v>
      </c>
      <c r="D16" s="36">
        <v>44.9</v>
      </c>
      <c r="E16" s="35" t="s">
        <v>58</v>
      </c>
      <c r="F16" s="36">
        <v>42.8</v>
      </c>
      <c r="G16" s="35" t="s">
        <v>58</v>
      </c>
      <c r="H16" s="36">
        <v>39.299999999999997</v>
      </c>
      <c r="I16" s="35" t="s">
        <v>58</v>
      </c>
      <c r="J16" s="36">
        <v>40.700000000000003</v>
      </c>
      <c r="K16" s="35" t="s">
        <v>58</v>
      </c>
      <c r="L16" s="36">
        <v>39.9</v>
      </c>
      <c r="M16" s="35" t="s">
        <v>58</v>
      </c>
      <c r="N16" s="36">
        <v>40.4</v>
      </c>
      <c r="O16" s="35" t="s">
        <v>58</v>
      </c>
      <c r="P16" s="36">
        <v>40.700000000000003</v>
      </c>
      <c r="Q16" s="35" t="s">
        <v>58</v>
      </c>
      <c r="R16" s="36">
        <v>40.799999999999997</v>
      </c>
      <c r="S16" s="35" t="s">
        <v>58</v>
      </c>
      <c r="T16" s="35" t="s">
        <v>89</v>
      </c>
      <c r="U16" s="35" t="s">
        <v>58</v>
      </c>
    </row>
    <row r="17" spans="1:21" x14ac:dyDescent="0.3">
      <c r="A17" s="34" t="s">
        <v>26</v>
      </c>
      <c r="B17" s="37" t="s">
        <v>89</v>
      </c>
      <c r="C17" s="37" t="s">
        <v>58</v>
      </c>
      <c r="D17" s="38">
        <v>32.4</v>
      </c>
      <c r="E17" s="37" t="s">
        <v>58</v>
      </c>
      <c r="F17" s="38">
        <v>31.8</v>
      </c>
      <c r="G17" s="37" t="s">
        <v>58</v>
      </c>
      <c r="H17" s="38">
        <v>28.2</v>
      </c>
      <c r="I17" s="37" t="s">
        <v>58</v>
      </c>
      <c r="J17" s="38">
        <v>25.8</v>
      </c>
      <c r="K17" s="37" t="s">
        <v>58</v>
      </c>
      <c r="L17" s="38">
        <v>24.4</v>
      </c>
      <c r="M17" s="37" t="s">
        <v>58</v>
      </c>
      <c r="N17" s="38">
        <v>31.6</v>
      </c>
      <c r="O17" s="37" t="s">
        <v>58</v>
      </c>
      <c r="P17" s="38">
        <v>35.5</v>
      </c>
      <c r="Q17" s="37" t="s">
        <v>58</v>
      </c>
      <c r="R17" s="38">
        <v>35.299999999999997</v>
      </c>
      <c r="S17" s="37" t="s">
        <v>58</v>
      </c>
      <c r="T17" s="37" t="s">
        <v>89</v>
      </c>
      <c r="U17" s="37" t="s">
        <v>58</v>
      </c>
    </row>
    <row r="18" spans="1:21" x14ac:dyDescent="0.3">
      <c r="A18" s="34" t="s">
        <v>27</v>
      </c>
      <c r="B18" s="35" t="s">
        <v>89</v>
      </c>
      <c r="C18" s="35" t="s">
        <v>58</v>
      </c>
      <c r="D18" s="36">
        <v>31.4</v>
      </c>
      <c r="E18" s="35" t="s">
        <v>58</v>
      </c>
      <c r="F18" s="36">
        <v>36.9</v>
      </c>
      <c r="G18" s="35" t="s">
        <v>58</v>
      </c>
      <c r="H18" s="40">
        <v>35</v>
      </c>
      <c r="I18" s="35" t="s">
        <v>58</v>
      </c>
      <c r="J18" s="40">
        <v>25</v>
      </c>
      <c r="K18" s="35" t="s">
        <v>58</v>
      </c>
      <c r="L18" s="36">
        <v>33.700000000000003</v>
      </c>
      <c r="M18" s="35" t="s">
        <v>58</v>
      </c>
      <c r="N18" s="36">
        <v>39.6</v>
      </c>
      <c r="O18" s="35" t="s">
        <v>58</v>
      </c>
      <c r="P18" s="36">
        <v>32.200000000000003</v>
      </c>
      <c r="Q18" s="35" t="s">
        <v>58</v>
      </c>
      <c r="R18" s="36">
        <v>37.200000000000003</v>
      </c>
      <c r="S18" s="35" t="s">
        <v>58</v>
      </c>
      <c r="T18" s="35" t="s">
        <v>89</v>
      </c>
      <c r="U18" s="35" t="s">
        <v>58</v>
      </c>
    </row>
    <row r="19" spans="1:21" x14ac:dyDescent="0.3">
      <c r="A19" s="34" t="s">
        <v>29</v>
      </c>
      <c r="B19" s="37" t="s">
        <v>89</v>
      </c>
      <c r="C19" s="37" t="s">
        <v>58</v>
      </c>
      <c r="D19" s="38">
        <v>46.4</v>
      </c>
      <c r="E19" s="37" t="s">
        <v>58</v>
      </c>
      <c r="F19" s="38">
        <v>47.3</v>
      </c>
      <c r="G19" s="37" t="s">
        <v>58</v>
      </c>
      <c r="H19" s="39">
        <v>43</v>
      </c>
      <c r="I19" s="37" t="s">
        <v>58</v>
      </c>
      <c r="J19" s="38">
        <v>48.9</v>
      </c>
      <c r="K19" s="37" t="s">
        <v>58</v>
      </c>
      <c r="L19" s="38">
        <v>48.2</v>
      </c>
      <c r="M19" s="37" t="s">
        <v>58</v>
      </c>
      <c r="N19" s="38">
        <v>47.4</v>
      </c>
      <c r="O19" s="37" t="s">
        <v>58</v>
      </c>
      <c r="P19" s="38">
        <v>49.4</v>
      </c>
      <c r="Q19" s="37" t="s">
        <v>58</v>
      </c>
      <c r="R19" s="38">
        <v>46.3</v>
      </c>
      <c r="S19" s="37" t="s">
        <v>58</v>
      </c>
      <c r="T19" s="37" t="s">
        <v>89</v>
      </c>
      <c r="U19" s="37" t="s">
        <v>58</v>
      </c>
    </row>
    <row r="20" spans="1:21" x14ac:dyDescent="0.3">
      <c r="A20" s="34" t="s">
        <v>30</v>
      </c>
      <c r="B20" s="35" t="s">
        <v>89</v>
      </c>
      <c r="C20" s="35" t="s">
        <v>58</v>
      </c>
      <c r="D20" s="36">
        <v>49.9</v>
      </c>
      <c r="E20" s="35" t="s">
        <v>58</v>
      </c>
      <c r="F20" s="36">
        <v>41.3</v>
      </c>
      <c r="G20" s="35" t="s">
        <v>58</v>
      </c>
      <c r="H20" s="36">
        <v>36.700000000000003</v>
      </c>
      <c r="I20" s="35" t="s">
        <v>58</v>
      </c>
      <c r="J20" s="36">
        <v>35.799999999999997</v>
      </c>
      <c r="K20" s="35" t="s">
        <v>58</v>
      </c>
      <c r="L20" s="40">
        <v>37</v>
      </c>
      <c r="M20" s="35" t="s">
        <v>58</v>
      </c>
      <c r="N20" s="36">
        <v>33.4</v>
      </c>
      <c r="O20" s="35" t="s">
        <v>58</v>
      </c>
      <c r="P20" s="40">
        <v>32</v>
      </c>
      <c r="Q20" s="35" t="s">
        <v>58</v>
      </c>
      <c r="R20" s="36">
        <v>35.9</v>
      </c>
      <c r="S20" s="35" t="s">
        <v>58</v>
      </c>
      <c r="T20" s="35" t="s">
        <v>89</v>
      </c>
      <c r="U20" s="35" t="s">
        <v>58</v>
      </c>
    </row>
    <row r="21" spans="1:21" x14ac:dyDescent="0.3">
      <c r="A21" s="34" t="s">
        <v>31</v>
      </c>
      <c r="B21" s="37" t="s">
        <v>89</v>
      </c>
      <c r="C21" s="37" t="s">
        <v>58</v>
      </c>
      <c r="D21" s="38">
        <v>38.9</v>
      </c>
      <c r="E21" s="37" t="s">
        <v>58</v>
      </c>
      <c r="F21" s="38">
        <v>37.1</v>
      </c>
      <c r="G21" s="37" t="s">
        <v>58</v>
      </c>
      <c r="H21" s="38">
        <v>31.9</v>
      </c>
      <c r="I21" s="37" t="s">
        <v>58</v>
      </c>
      <c r="J21" s="38">
        <v>35.200000000000003</v>
      </c>
      <c r="K21" s="37" t="s">
        <v>58</v>
      </c>
      <c r="L21" s="39">
        <v>33</v>
      </c>
      <c r="M21" s="37" t="s">
        <v>58</v>
      </c>
      <c r="N21" s="38">
        <v>42.4</v>
      </c>
      <c r="O21" s="37" t="s">
        <v>58</v>
      </c>
      <c r="P21" s="38">
        <v>31.8</v>
      </c>
      <c r="Q21" s="37" t="s">
        <v>58</v>
      </c>
      <c r="R21" s="38">
        <v>28.3</v>
      </c>
      <c r="S21" s="37" t="s">
        <v>58</v>
      </c>
      <c r="T21" s="37" t="s">
        <v>89</v>
      </c>
      <c r="U21" s="37" t="s">
        <v>58</v>
      </c>
    </row>
    <row r="22" spans="1:21" x14ac:dyDescent="0.3">
      <c r="A22" s="34" t="s">
        <v>33</v>
      </c>
      <c r="B22" s="35" t="s">
        <v>89</v>
      </c>
      <c r="C22" s="35" t="s">
        <v>58</v>
      </c>
      <c r="D22" s="36">
        <v>42.7</v>
      </c>
      <c r="E22" s="35" t="s">
        <v>58</v>
      </c>
      <c r="F22" s="40">
        <v>43</v>
      </c>
      <c r="G22" s="35" t="s">
        <v>58</v>
      </c>
      <c r="H22" s="36">
        <v>43.9</v>
      </c>
      <c r="I22" s="35" t="s">
        <v>58</v>
      </c>
      <c r="J22" s="36">
        <v>40.700000000000003</v>
      </c>
      <c r="K22" s="35" t="s">
        <v>58</v>
      </c>
      <c r="L22" s="36">
        <v>34.799999999999997</v>
      </c>
      <c r="M22" s="35" t="s">
        <v>58</v>
      </c>
      <c r="N22" s="36">
        <v>39.700000000000003</v>
      </c>
      <c r="O22" s="35" t="s">
        <v>58</v>
      </c>
      <c r="P22" s="40">
        <v>40</v>
      </c>
      <c r="Q22" s="35" t="s">
        <v>58</v>
      </c>
      <c r="R22" s="36">
        <v>42.8</v>
      </c>
      <c r="S22" s="35" t="s">
        <v>58</v>
      </c>
      <c r="T22" s="35" t="s">
        <v>89</v>
      </c>
      <c r="U22" s="35" t="s">
        <v>58</v>
      </c>
    </row>
    <row r="23" spans="1:21" x14ac:dyDescent="0.3">
      <c r="A23" s="34" t="s">
        <v>62</v>
      </c>
      <c r="B23" s="37" t="s">
        <v>89</v>
      </c>
      <c r="C23" s="37" t="s">
        <v>58</v>
      </c>
      <c r="D23" s="38">
        <v>46.9</v>
      </c>
      <c r="E23" s="37" t="s">
        <v>58</v>
      </c>
      <c r="F23" s="38">
        <v>46.4</v>
      </c>
      <c r="G23" s="37" t="s">
        <v>58</v>
      </c>
      <c r="H23" s="39">
        <v>46</v>
      </c>
      <c r="I23" s="37" t="s">
        <v>58</v>
      </c>
      <c r="J23" s="38">
        <v>45.6</v>
      </c>
      <c r="K23" s="37" t="s">
        <v>58</v>
      </c>
      <c r="L23" s="38">
        <v>40.9</v>
      </c>
      <c r="M23" s="37" t="s">
        <v>58</v>
      </c>
      <c r="N23" s="38">
        <v>41.3</v>
      </c>
      <c r="O23" s="37" t="s">
        <v>58</v>
      </c>
      <c r="P23" s="38">
        <v>40.299999999999997</v>
      </c>
      <c r="Q23" s="37" t="s">
        <v>58</v>
      </c>
      <c r="R23" s="38">
        <v>40.1</v>
      </c>
      <c r="S23" s="37" t="s">
        <v>58</v>
      </c>
      <c r="T23" s="37" t="s">
        <v>89</v>
      </c>
      <c r="U23" s="37" t="s">
        <v>58</v>
      </c>
    </row>
    <row r="24" spans="1:21" x14ac:dyDescent="0.3">
      <c r="A24" s="34" t="s">
        <v>34</v>
      </c>
      <c r="B24" s="35" t="s">
        <v>89</v>
      </c>
      <c r="C24" s="35" t="s">
        <v>58</v>
      </c>
      <c r="D24" s="36">
        <v>50.7</v>
      </c>
      <c r="E24" s="35" t="s">
        <v>58</v>
      </c>
      <c r="F24" s="36">
        <v>50.1</v>
      </c>
      <c r="G24" s="35" t="s">
        <v>58</v>
      </c>
      <c r="H24" s="36">
        <v>48.9</v>
      </c>
      <c r="I24" s="35" t="s">
        <v>58</v>
      </c>
      <c r="J24" s="36">
        <v>49.5</v>
      </c>
      <c r="K24" s="35" t="s">
        <v>58</v>
      </c>
      <c r="L24" s="36">
        <v>45.4</v>
      </c>
      <c r="M24" s="35" t="s">
        <v>58</v>
      </c>
      <c r="N24" s="36">
        <v>44.1</v>
      </c>
      <c r="O24" s="35" t="s">
        <v>58</v>
      </c>
      <c r="P24" s="36">
        <v>42.5</v>
      </c>
      <c r="Q24" s="35" t="s">
        <v>58</v>
      </c>
      <c r="R24" s="36">
        <v>41.4</v>
      </c>
      <c r="S24" s="35" t="s">
        <v>58</v>
      </c>
      <c r="T24" s="35" t="s">
        <v>89</v>
      </c>
      <c r="U24" s="35" t="s">
        <v>58</v>
      </c>
    </row>
    <row r="25" spans="1:21" x14ac:dyDescent="0.3">
      <c r="A25" s="34" t="s">
        <v>35</v>
      </c>
      <c r="B25" s="37" t="s">
        <v>89</v>
      </c>
      <c r="C25" s="37" t="s">
        <v>58</v>
      </c>
      <c r="D25" s="38">
        <v>35.299999999999997</v>
      </c>
      <c r="E25" s="37" t="s">
        <v>58</v>
      </c>
      <c r="F25" s="38">
        <v>35.1</v>
      </c>
      <c r="G25" s="37" t="s">
        <v>58</v>
      </c>
      <c r="H25" s="38">
        <v>37.200000000000003</v>
      </c>
      <c r="I25" s="37" t="s">
        <v>58</v>
      </c>
      <c r="J25" s="38">
        <v>33.6</v>
      </c>
      <c r="K25" s="37" t="s">
        <v>58</v>
      </c>
      <c r="L25" s="38">
        <v>27.4</v>
      </c>
      <c r="M25" s="37" t="s">
        <v>58</v>
      </c>
      <c r="N25" s="38">
        <v>33.700000000000003</v>
      </c>
      <c r="O25" s="37" t="s">
        <v>58</v>
      </c>
      <c r="P25" s="38">
        <v>33.700000000000003</v>
      </c>
      <c r="Q25" s="37" t="s">
        <v>58</v>
      </c>
      <c r="R25" s="38">
        <v>36.4</v>
      </c>
      <c r="S25" s="37" t="s">
        <v>58</v>
      </c>
      <c r="T25" s="37" t="s">
        <v>89</v>
      </c>
      <c r="U25" s="37" t="s">
        <v>58</v>
      </c>
    </row>
    <row r="26" spans="1:21" x14ac:dyDescent="0.3">
      <c r="A26" s="34" t="s">
        <v>38</v>
      </c>
      <c r="B26" s="35" t="s">
        <v>89</v>
      </c>
      <c r="C26" s="35" t="s">
        <v>58</v>
      </c>
      <c r="D26" s="36">
        <v>15.9</v>
      </c>
      <c r="E26" s="35" t="s">
        <v>58</v>
      </c>
      <c r="F26" s="36">
        <v>15.5</v>
      </c>
      <c r="G26" s="35" t="s">
        <v>58</v>
      </c>
      <c r="H26" s="36">
        <v>13.6</v>
      </c>
      <c r="I26" s="35" t="s">
        <v>58</v>
      </c>
      <c r="J26" s="36">
        <v>13.6</v>
      </c>
      <c r="K26" s="35" t="s">
        <v>58</v>
      </c>
      <c r="L26" s="36">
        <v>12.1</v>
      </c>
      <c r="M26" s="35" t="s">
        <v>58</v>
      </c>
      <c r="N26" s="36">
        <v>13.5</v>
      </c>
      <c r="O26" s="35" t="s">
        <v>58</v>
      </c>
      <c r="P26" s="36">
        <v>14.2</v>
      </c>
      <c r="Q26" s="35" t="s">
        <v>58</v>
      </c>
      <c r="R26" s="36">
        <v>12.6</v>
      </c>
      <c r="S26" s="35" t="s">
        <v>58</v>
      </c>
      <c r="T26" s="35" t="s">
        <v>89</v>
      </c>
      <c r="U26" s="35" t="s">
        <v>58</v>
      </c>
    </row>
    <row r="27" spans="1:21" x14ac:dyDescent="0.3">
      <c r="A27" s="34" t="s">
        <v>56</v>
      </c>
      <c r="B27" s="37" t="s">
        <v>89</v>
      </c>
      <c r="C27" s="37" t="s">
        <v>58</v>
      </c>
      <c r="D27" s="38">
        <v>13.1</v>
      </c>
      <c r="E27" s="37" t="s">
        <v>58</v>
      </c>
      <c r="F27" s="38">
        <v>6.7</v>
      </c>
      <c r="G27" s="37" t="s">
        <v>58</v>
      </c>
      <c r="H27" s="38">
        <v>6.3</v>
      </c>
      <c r="I27" s="37" t="s">
        <v>58</v>
      </c>
      <c r="J27" s="38">
        <v>12.7</v>
      </c>
      <c r="K27" s="37" t="s">
        <v>58</v>
      </c>
      <c r="L27" s="38">
        <v>10.4</v>
      </c>
      <c r="M27" s="37" t="s">
        <v>58</v>
      </c>
      <c r="N27" s="38">
        <v>9.4</v>
      </c>
      <c r="O27" s="37" t="s">
        <v>58</v>
      </c>
      <c r="P27" s="38">
        <v>9.1999999999999993</v>
      </c>
      <c r="Q27" s="37" t="s">
        <v>58</v>
      </c>
      <c r="R27" s="38">
        <v>11.7</v>
      </c>
      <c r="S27" s="37" t="s">
        <v>58</v>
      </c>
      <c r="T27" s="37" t="s">
        <v>89</v>
      </c>
      <c r="U27" s="37" t="s">
        <v>58</v>
      </c>
    </row>
    <row r="28" spans="1:21" x14ac:dyDescent="0.3">
      <c r="A28" s="34" t="s">
        <v>57</v>
      </c>
      <c r="B28" s="35" t="s">
        <v>89</v>
      </c>
      <c r="C28" s="35" t="s">
        <v>58</v>
      </c>
      <c r="D28" s="36">
        <v>17.899999999999999</v>
      </c>
      <c r="E28" s="35" t="s">
        <v>58</v>
      </c>
      <c r="F28" s="36">
        <v>21.4</v>
      </c>
      <c r="G28" s="35" t="s">
        <v>58</v>
      </c>
      <c r="H28" s="36">
        <v>17.100000000000001</v>
      </c>
      <c r="I28" s="35" t="s">
        <v>58</v>
      </c>
      <c r="J28" s="36">
        <v>18.8</v>
      </c>
      <c r="K28" s="35" t="s">
        <v>58</v>
      </c>
      <c r="L28" s="36">
        <v>11.4</v>
      </c>
      <c r="M28" s="35" t="s">
        <v>58</v>
      </c>
      <c r="N28" s="36">
        <v>14.6</v>
      </c>
      <c r="O28" s="35" t="s">
        <v>58</v>
      </c>
      <c r="P28" s="36">
        <v>16.3</v>
      </c>
      <c r="Q28" s="35" t="s">
        <v>58</v>
      </c>
      <c r="R28" s="36">
        <v>12.1</v>
      </c>
      <c r="S28" s="35" t="s">
        <v>58</v>
      </c>
      <c r="T28" s="35" t="s">
        <v>89</v>
      </c>
      <c r="U28" s="35" t="s">
        <v>58</v>
      </c>
    </row>
    <row r="29" spans="1:21" x14ac:dyDescent="0.3">
      <c r="A29" s="34" t="s">
        <v>16</v>
      </c>
      <c r="B29" s="37" t="s">
        <v>89</v>
      </c>
      <c r="C29" s="37" t="s">
        <v>58</v>
      </c>
      <c r="D29" s="38">
        <v>17.7</v>
      </c>
      <c r="E29" s="37" t="s">
        <v>58</v>
      </c>
      <c r="F29" s="38">
        <v>16.8</v>
      </c>
      <c r="G29" s="37" t="s">
        <v>58</v>
      </c>
      <c r="H29" s="39">
        <v>13</v>
      </c>
      <c r="I29" s="37" t="s">
        <v>58</v>
      </c>
      <c r="J29" s="38">
        <v>13.2</v>
      </c>
      <c r="K29" s="37" t="s">
        <v>58</v>
      </c>
      <c r="L29" s="38">
        <v>10.3</v>
      </c>
      <c r="M29" s="37" t="s">
        <v>58</v>
      </c>
      <c r="N29" s="39">
        <v>15</v>
      </c>
      <c r="O29" s="37" t="s">
        <v>58</v>
      </c>
      <c r="P29" s="38">
        <v>16.899999999999999</v>
      </c>
      <c r="Q29" s="37" t="s">
        <v>58</v>
      </c>
      <c r="R29" s="38">
        <v>14.8</v>
      </c>
      <c r="S29" s="37" t="s">
        <v>58</v>
      </c>
      <c r="T29" s="37" t="s">
        <v>89</v>
      </c>
      <c r="U29" s="37" t="s">
        <v>58</v>
      </c>
    </row>
    <row r="30" spans="1:21" x14ac:dyDescent="0.3">
      <c r="A30" s="34" t="s">
        <v>17</v>
      </c>
      <c r="B30" s="35" t="s">
        <v>89</v>
      </c>
      <c r="C30" s="35" t="s">
        <v>58</v>
      </c>
      <c r="D30" s="36">
        <v>13.9</v>
      </c>
      <c r="E30" s="35" t="s">
        <v>58</v>
      </c>
      <c r="F30" s="36">
        <v>14.5</v>
      </c>
      <c r="G30" s="35" t="s">
        <v>58</v>
      </c>
      <c r="H30" s="36">
        <v>13.1</v>
      </c>
      <c r="I30" s="35" t="s">
        <v>58</v>
      </c>
      <c r="J30" s="36">
        <v>12.2</v>
      </c>
      <c r="K30" s="35" t="s">
        <v>58</v>
      </c>
      <c r="L30" s="36">
        <v>13.5</v>
      </c>
      <c r="M30" s="35" t="s">
        <v>58</v>
      </c>
      <c r="N30" s="36">
        <v>19.100000000000001</v>
      </c>
      <c r="O30" s="35" t="s">
        <v>58</v>
      </c>
      <c r="P30" s="40">
        <v>16</v>
      </c>
      <c r="Q30" s="35" t="s">
        <v>58</v>
      </c>
      <c r="R30" s="36">
        <v>15.5</v>
      </c>
      <c r="S30" s="35" t="s">
        <v>58</v>
      </c>
      <c r="T30" s="35" t="s">
        <v>89</v>
      </c>
      <c r="U30" s="35" t="s">
        <v>58</v>
      </c>
    </row>
    <row r="31" spans="1:21" x14ac:dyDescent="0.3">
      <c r="A31" s="34" t="s">
        <v>18</v>
      </c>
      <c r="B31" s="37" t="s">
        <v>89</v>
      </c>
      <c r="C31" s="37" t="s">
        <v>58</v>
      </c>
      <c r="D31" s="38">
        <v>14.7</v>
      </c>
      <c r="E31" s="37" t="s">
        <v>58</v>
      </c>
      <c r="F31" s="38">
        <v>14.8</v>
      </c>
      <c r="G31" s="37" t="s">
        <v>58</v>
      </c>
      <c r="H31" s="39">
        <v>15</v>
      </c>
      <c r="I31" s="37" t="s">
        <v>58</v>
      </c>
      <c r="J31" s="39">
        <v>14</v>
      </c>
      <c r="K31" s="37" t="s">
        <v>58</v>
      </c>
      <c r="L31" s="39">
        <v>14</v>
      </c>
      <c r="M31" s="37" t="s">
        <v>58</v>
      </c>
      <c r="N31" s="38">
        <v>10.7</v>
      </c>
      <c r="O31" s="37" t="s">
        <v>58</v>
      </c>
      <c r="P31" s="38">
        <v>11.2</v>
      </c>
      <c r="Q31" s="37" t="s">
        <v>58</v>
      </c>
      <c r="R31" s="38">
        <v>9.6</v>
      </c>
      <c r="S31" s="37" t="s">
        <v>58</v>
      </c>
      <c r="T31" s="37" t="s">
        <v>89</v>
      </c>
      <c r="U31" s="37" t="s">
        <v>58</v>
      </c>
    </row>
    <row r="32" spans="1:21" x14ac:dyDescent="0.3">
      <c r="A32" s="34" t="s">
        <v>60</v>
      </c>
      <c r="B32" s="35" t="s">
        <v>89</v>
      </c>
      <c r="C32" s="35" t="s">
        <v>58</v>
      </c>
      <c r="D32" s="36">
        <v>23.3</v>
      </c>
      <c r="E32" s="35" t="s">
        <v>58</v>
      </c>
      <c r="F32" s="36">
        <v>23.1</v>
      </c>
      <c r="G32" s="35" t="s">
        <v>58</v>
      </c>
      <c r="H32" s="36">
        <v>22.3</v>
      </c>
      <c r="I32" s="35" t="s">
        <v>58</v>
      </c>
      <c r="J32" s="36">
        <v>21.4</v>
      </c>
      <c r="K32" s="35" t="s">
        <v>58</v>
      </c>
      <c r="L32" s="36">
        <v>20.7</v>
      </c>
      <c r="M32" s="35" t="s">
        <v>58</v>
      </c>
      <c r="N32" s="36">
        <v>20.399999999999999</v>
      </c>
      <c r="O32" s="35" t="s">
        <v>58</v>
      </c>
      <c r="P32" s="36">
        <v>20.399999999999999</v>
      </c>
      <c r="Q32" s="35" t="s">
        <v>58</v>
      </c>
      <c r="R32" s="36">
        <v>19.600000000000001</v>
      </c>
      <c r="S32" s="35" t="s">
        <v>58</v>
      </c>
      <c r="T32" s="35" t="s">
        <v>89</v>
      </c>
      <c r="U32" s="35" t="s">
        <v>58</v>
      </c>
    </row>
    <row r="33" spans="1:21" x14ac:dyDescent="0.3">
      <c r="A33" s="34" t="s">
        <v>20</v>
      </c>
      <c r="B33" s="37" t="s">
        <v>89</v>
      </c>
      <c r="C33" s="37" t="s">
        <v>58</v>
      </c>
      <c r="D33" s="38">
        <v>17.7</v>
      </c>
      <c r="E33" s="37" t="s">
        <v>58</v>
      </c>
      <c r="F33" s="38">
        <v>16.3</v>
      </c>
      <c r="G33" s="37" t="s">
        <v>58</v>
      </c>
      <c r="H33" s="38">
        <v>17.399999999999999</v>
      </c>
      <c r="I33" s="37" t="s">
        <v>58</v>
      </c>
      <c r="J33" s="38">
        <v>17.899999999999999</v>
      </c>
      <c r="K33" s="37" t="s">
        <v>58</v>
      </c>
      <c r="L33" s="38">
        <v>18.399999999999999</v>
      </c>
      <c r="M33" s="37" t="s">
        <v>58</v>
      </c>
      <c r="N33" s="38">
        <v>17.3</v>
      </c>
      <c r="O33" s="37" t="s">
        <v>58</v>
      </c>
      <c r="P33" s="38">
        <v>16.7</v>
      </c>
      <c r="Q33" s="37" t="s">
        <v>58</v>
      </c>
      <c r="R33" s="38">
        <v>13.8</v>
      </c>
      <c r="S33" s="37" t="s">
        <v>58</v>
      </c>
      <c r="T33" s="37" t="s">
        <v>89</v>
      </c>
      <c r="U33" s="37" t="s">
        <v>58</v>
      </c>
    </row>
    <row r="34" spans="1:21" x14ac:dyDescent="0.3">
      <c r="A34" s="34" t="s">
        <v>21</v>
      </c>
      <c r="B34" s="35" t="s">
        <v>89</v>
      </c>
      <c r="C34" s="35" t="s">
        <v>58</v>
      </c>
      <c r="D34" s="36">
        <v>28.1</v>
      </c>
      <c r="E34" s="35" t="s">
        <v>58</v>
      </c>
      <c r="F34" s="36">
        <v>21.3</v>
      </c>
      <c r="G34" s="35" t="s">
        <v>58</v>
      </c>
      <c r="H34" s="36">
        <v>16.100000000000001</v>
      </c>
      <c r="I34" s="35" t="s">
        <v>58</v>
      </c>
      <c r="J34" s="40">
        <v>17</v>
      </c>
      <c r="K34" s="35" t="s">
        <v>58</v>
      </c>
      <c r="L34" s="36">
        <v>12.3</v>
      </c>
      <c r="M34" s="35" t="s">
        <v>58</v>
      </c>
      <c r="N34" s="36">
        <v>14.4</v>
      </c>
      <c r="O34" s="35" t="s">
        <v>58</v>
      </c>
      <c r="P34" s="36">
        <v>16.600000000000001</v>
      </c>
      <c r="Q34" s="35" t="s">
        <v>58</v>
      </c>
      <c r="R34" s="36">
        <v>11.1</v>
      </c>
      <c r="S34" s="35" t="s">
        <v>58</v>
      </c>
      <c r="T34" s="35" t="s">
        <v>89</v>
      </c>
      <c r="U34" s="35" t="s">
        <v>58</v>
      </c>
    </row>
    <row r="35" spans="1:21" x14ac:dyDescent="0.3">
      <c r="A35" s="34" t="s">
        <v>23</v>
      </c>
      <c r="B35" s="37" t="s">
        <v>89</v>
      </c>
      <c r="C35" s="37" t="s">
        <v>58</v>
      </c>
      <c r="D35" s="39">
        <v>23</v>
      </c>
      <c r="E35" s="37" t="s">
        <v>58</v>
      </c>
      <c r="F35" s="38">
        <v>21.3</v>
      </c>
      <c r="G35" s="37" t="s">
        <v>58</v>
      </c>
      <c r="H35" s="38">
        <v>20.9</v>
      </c>
      <c r="I35" s="37" t="s">
        <v>58</v>
      </c>
      <c r="J35" s="38">
        <v>16.100000000000001</v>
      </c>
      <c r="K35" s="37" t="s">
        <v>58</v>
      </c>
      <c r="L35" s="38">
        <v>18.5</v>
      </c>
      <c r="M35" s="37" t="s">
        <v>58</v>
      </c>
      <c r="N35" s="38">
        <v>17.7</v>
      </c>
      <c r="O35" s="37" t="s">
        <v>58</v>
      </c>
      <c r="P35" s="38">
        <v>11.5</v>
      </c>
      <c r="Q35" s="37" t="s">
        <v>58</v>
      </c>
      <c r="R35" s="38">
        <v>13.6</v>
      </c>
      <c r="S35" s="37" t="s">
        <v>58</v>
      </c>
      <c r="T35" s="37" t="s">
        <v>89</v>
      </c>
      <c r="U35" s="37" t="s">
        <v>58</v>
      </c>
    </row>
    <row r="36" spans="1:21" x14ac:dyDescent="0.3">
      <c r="A36" s="34" t="s">
        <v>25</v>
      </c>
      <c r="B36" s="35" t="s">
        <v>89</v>
      </c>
      <c r="C36" s="35" t="s">
        <v>58</v>
      </c>
      <c r="D36" s="36">
        <v>26.3</v>
      </c>
      <c r="E36" s="35" t="s">
        <v>58</v>
      </c>
      <c r="F36" s="36">
        <v>28.1</v>
      </c>
      <c r="G36" s="35" t="s">
        <v>58</v>
      </c>
      <c r="H36" s="36">
        <v>26.7</v>
      </c>
      <c r="I36" s="35" t="s">
        <v>58</v>
      </c>
      <c r="J36" s="36">
        <v>25.7</v>
      </c>
      <c r="K36" s="35" t="s">
        <v>58</v>
      </c>
      <c r="L36" s="36">
        <v>24.1</v>
      </c>
      <c r="M36" s="35" t="s">
        <v>58</v>
      </c>
      <c r="N36" s="36">
        <v>24.1</v>
      </c>
      <c r="O36" s="35" t="s">
        <v>58</v>
      </c>
      <c r="P36" s="36">
        <v>25.6</v>
      </c>
      <c r="Q36" s="35" t="s">
        <v>58</v>
      </c>
      <c r="R36" s="36">
        <v>26.1</v>
      </c>
      <c r="S36" s="35" t="s">
        <v>58</v>
      </c>
      <c r="T36" s="35" t="s">
        <v>89</v>
      </c>
      <c r="U36" s="35" t="s">
        <v>58</v>
      </c>
    </row>
    <row r="38" spans="1:21" x14ac:dyDescent="0.3">
      <c r="A38" s="31" t="s">
        <v>91</v>
      </c>
    </row>
    <row r="39" spans="1:21" x14ac:dyDescent="0.3">
      <c r="A39" s="31" t="s">
        <v>89</v>
      </c>
      <c r="B39" s="29" t="s">
        <v>92</v>
      </c>
    </row>
  </sheetData>
  <mergeCells count="10"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86EE-05F9-4B1B-84C7-4A333F182EB4}">
  <dimension ref="A1:L32"/>
  <sheetViews>
    <sheetView workbookViewId="0">
      <pane xSplit="1" ySplit="8" topLeftCell="B9" activePane="bottomRight" state="frozen"/>
      <selection pane="topRight"/>
      <selection pane="bottomLeft"/>
      <selection pane="bottomRight" activeCell="B2" sqref="B2"/>
    </sheetView>
  </sheetViews>
  <sheetFormatPr defaultColWidth="8.69921875" defaultRowHeight="11.4" customHeight="1" x14ac:dyDescent="0.3"/>
  <cols>
    <col min="1" max="1" width="27.3984375" style="30" customWidth="1"/>
    <col min="2" max="2" width="9.19921875" style="30" customWidth="1"/>
    <col min="3" max="3" width="4.59765625" style="30" customWidth="1"/>
    <col min="4" max="4" width="9.19921875" style="30" customWidth="1"/>
    <col min="5" max="5" width="4.59765625" style="30" customWidth="1"/>
    <col min="6" max="6" width="9.19921875" style="30" customWidth="1"/>
    <col min="7" max="7" width="4.59765625" style="30" customWidth="1"/>
    <col min="8" max="8" width="9.19921875" style="30" customWidth="1"/>
    <col min="9" max="9" width="4.59765625" style="30" customWidth="1"/>
    <col min="10" max="10" width="9.19921875" style="30" customWidth="1"/>
    <col min="11" max="11" width="4.59765625" style="30" customWidth="1"/>
    <col min="12" max="12" width="9.19921875" style="30" customWidth="1"/>
    <col min="13" max="13" width="4.59765625" style="30" customWidth="1"/>
    <col min="14" max="14" width="9.19921875" style="30" customWidth="1"/>
    <col min="15" max="15" width="4.59765625" style="30" customWidth="1"/>
    <col min="16" max="16" width="9.19921875" style="30" customWidth="1"/>
    <col min="17" max="17" width="4.59765625" style="30" customWidth="1"/>
    <col min="18" max="18" width="9.19921875" style="30" customWidth="1"/>
    <col min="19" max="19" width="4.59765625" style="30" customWidth="1"/>
    <col min="20" max="16384" width="8.69921875" style="30"/>
  </cols>
  <sheetData>
    <row r="1" spans="1:12" ht="11.4" customHeight="1" x14ac:dyDescent="0.3">
      <c r="A1" s="29" t="s">
        <v>93</v>
      </c>
    </row>
    <row r="2" spans="1:12" ht="11.4" customHeight="1" x14ac:dyDescent="0.3">
      <c r="A2" s="29" t="s">
        <v>41</v>
      </c>
      <c r="B2" s="31" t="s">
        <v>94</v>
      </c>
    </row>
    <row r="3" spans="1:12" ht="11.4" customHeight="1" x14ac:dyDescent="0.3">
      <c r="A3" s="29" t="s">
        <v>42</v>
      </c>
      <c r="B3" s="29" t="s">
        <v>43</v>
      </c>
    </row>
    <row r="5" spans="1:12" ht="11.4" customHeight="1" x14ac:dyDescent="0.3">
      <c r="A5" s="31" t="s">
        <v>44</v>
      </c>
      <c r="C5" s="29" t="s">
        <v>45</v>
      </c>
    </row>
    <row r="6" spans="1:12" ht="11.4" customHeight="1" x14ac:dyDescent="0.3">
      <c r="A6" s="31" t="s">
        <v>46</v>
      </c>
      <c r="C6" s="29" t="s">
        <v>95</v>
      </c>
    </row>
    <row r="8" spans="1:12" ht="11.4" customHeight="1" x14ac:dyDescent="0.3">
      <c r="A8" s="32" t="s">
        <v>85</v>
      </c>
      <c r="B8" s="111" t="s">
        <v>86</v>
      </c>
      <c r="C8" s="111" t="s">
        <v>58</v>
      </c>
      <c r="D8" s="33" t="s">
        <v>49</v>
      </c>
      <c r="E8" s="33" t="s">
        <v>50</v>
      </c>
      <c r="F8" s="33" t="s">
        <v>51</v>
      </c>
      <c r="G8" s="33" t="s">
        <v>52</v>
      </c>
      <c r="H8" s="33" t="s">
        <v>53</v>
      </c>
      <c r="I8" s="33" t="s">
        <v>54</v>
      </c>
      <c r="J8" s="33" t="s">
        <v>55</v>
      </c>
      <c r="K8" s="33" t="s">
        <v>59</v>
      </c>
      <c r="L8" s="33" t="s">
        <v>58</v>
      </c>
    </row>
    <row r="9" spans="1:12" ht="11.4" customHeight="1" x14ac:dyDescent="0.3">
      <c r="A9" s="34" t="s">
        <v>4</v>
      </c>
      <c r="B9" s="35" t="s">
        <v>89</v>
      </c>
      <c r="C9" s="35" t="s">
        <v>58</v>
      </c>
      <c r="D9" s="36">
        <v>17.899999999999999</v>
      </c>
      <c r="E9" s="36">
        <v>20.6</v>
      </c>
      <c r="F9" s="36">
        <v>18.399999999999999</v>
      </c>
      <c r="G9" s="36">
        <v>18.399999999999999</v>
      </c>
      <c r="H9" s="36">
        <v>16.3</v>
      </c>
      <c r="I9" s="36">
        <v>16.399999999999999</v>
      </c>
      <c r="J9" s="36">
        <v>17.7</v>
      </c>
      <c r="K9" s="36">
        <v>16.5</v>
      </c>
      <c r="L9" s="35" t="s">
        <v>58</v>
      </c>
    </row>
    <row r="10" spans="1:12" ht="11.4" customHeight="1" x14ac:dyDescent="0.3">
      <c r="A10" s="34" t="s">
        <v>7</v>
      </c>
      <c r="B10" s="37" t="s">
        <v>89</v>
      </c>
      <c r="C10" s="37" t="s">
        <v>58</v>
      </c>
      <c r="D10" s="38">
        <v>17.2</v>
      </c>
      <c r="E10" s="39">
        <v>19</v>
      </c>
      <c r="F10" s="38">
        <v>17.2</v>
      </c>
      <c r="G10" s="38">
        <v>13.1</v>
      </c>
      <c r="H10" s="38">
        <v>8.6</v>
      </c>
      <c r="I10" s="38">
        <v>9.1999999999999993</v>
      </c>
      <c r="J10" s="38">
        <v>11.5</v>
      </c>
      <c r="K10" s="38">
        <v>8.6</v>
      </c>
      <c r="L10" s="37" t="s">
        <v>58</v>
      </c>
    </row>
    <row r="11" spans="1:12" ht="11.4" customHeight="1" x14ac:dyDescent="0.3">
      <c r="A11" s="34" t="s">
        <v>9</v>
      </c>
      <c r="B11" s="35" t="s">
        <v>89</v>
      </c>
      <c r="C11" s="35" t="s">
        <v>58</v>
      </c>
      <c r="D11" s="40">
        <v>23</v>
      </c>
      <c r="E11" s="36">
        <v>21.3</v>
      </c>
      <c r="F11" s="40">
        <v>19</v>
      </c>
      <c r="G11" s="36">
        <v>18.100000000000001</v>
      </c>
      <c r="H11" s="36">
        <v>17.5</v>
      </c>
      <c r="I11" s="36">
        <v>19.8</v>
      </c>
      <c r="J11" s="36">
        <v>21.6</v>
      </c>
      <c r="K11" s="36">
        <v>24.3</v>
      </c>
      <c r="L11" s="35" t="s">
        <v>58</v>
      </c>
    </row>
    <row r="12" spans="1:12" ht="11.4" customHeight="1" x14ac:dyDescent="0.3">
      <c r="A12" s="34" t="s">
        <v>10</v>
      </c>
      <c r="B12" s="37" t="s">
        <v>89</v>
      </c>
      <c r="C12" s="37" t="s">
        <v>58</v>
      </c>
      <c r="D12" s="38">
        <v>18.899999999999999</v>
      </c>
      <c r="E12" s="38">
        <v>18.399999999999999</v>
      </c>
      <c r="F12" s="38">
        <v>16.899999999999999</v>
      </c>
      <c r="G12" s="38">
        <v>14.9</v>
      </c>
      <c r="H12" s="38">
        <v>16.600000000000001</v>
      </c>
      <c r="I12" s="38">
        <v>16.100000000000001</v>
      </c>
      <c r="J12" s="38">
        <v>16.7</v>
      </c>
      <c r="K12" s="38">
        <v>14.8</v>
      </c>
      <c r="L12" s="37" t="s">
        <v>58</v>
      </c>
    </row>
    <row r="13" spans="1:12" ht="11.4" customHeight="1" x14ac:dyDescent="0.3">
      <c r="A13" s="34" t="s">
        <v>56</v>
      </c>
      <c r="B13" s="35" t="s">
        <v>89</v>
      </c>
      <c r="C13" s="35" t="s">
        <v>58</v>
      </c>
      <c r="D13" s="36">
        <v>13.1</v>
      </c>
      <c r="E13" s="36">
        <v>6.7</v>
      </c>
      <c r="F13" s="36">
        <v>6.3</v>
      </c>
      <c r="G13" s="36">
        <v>12.7</v>
      </c>
      <c r="H13" s="36">
        <v>10.4</v>
      </c>
      <c r="I13" s="36">
        <v>9.4</v>
      </c>
      <c r="J13" s="36">
        <v>9.1999999999999993</v>
      </c>
      <c r="K13" s="36">
        <v>11.7</v>
      </c>
      <c r="L13" s="35" t="s">
        <v>58</v>
      </c>
    </row>
    <row r="14" spans="1:12" ht="11.4" customHeight="1" x14ac:dyDescent="0.3">
      <c r="A14" s="34" t="s">
        <v>57</v>
      </c>
      <c r="B14" s="37" t="s">
        <v>89</v>
      </c>
      <c r="C14" s="37" t="s">
        <v>58</v>
      </c>
      <c r="D14" s="38">
        <v>17.899999999999999</v>
      </c>
      <c r="E14" s="38">
        <v>21.4</v>
      </c>
      <c r="F14" s="38">
        <v>17.100000000000001</v>
      </c>
      <c r="G14" s="38">
        <v>18.8</v>
      </c>
      <c r="H14" s="38">
        <v>11.4</v>
      </c>
      <c r="I14" s="38">
        <v>14.6</v>
      </c>
      <c r="J14" s="38">
        <v>16.3</v>
      </c>
      <c r="K14" s="38">
        <v>12.1</v>
      </c>
      <c r="L14" s="37" t="s">
        <v>58</v>
      </c>
    </row>
    <row r="15" spans="1:12" ht="11.4" customHeight="1" x14ac:dyDescent="0.3">
      <c r="A15" s="34" t="s">
        <v>16</v>
      </c>
      <c r="B15" s="35" t="s">
        <v>89</v>
      </c>
      <c r="C15" s="35" t="s">
        <v>58</v>
      </c>
      <c r="D15" s="36">
        <v>17.7</v>
      </c>
      <c r="E15" s="36">
        <v>16.8</v>
      </c>
      <c r="F15" s="40">
        <v>13</v>
      </c>
      <c r="G15" s="36">
        <v>13.2</v>
      </c>
      <c r="H15" s="36">
        <v>10.3</v>
      </c>
      <c r="I15" s="40">
        <v>15</v>
      </c>
      <c r="J15" s="36">
        <v>16.899999999999999</v>
      </c>
      <c r="K15" s="36">
        <v>14.8</v>
      </c>
      <c r="L15" s="35" t="s">
        <v>58</v>
      </c>
    </row>
    <row r="16" spans="1:12" ht="11.4" customHeight="1" x14ac:dyDescent="0.3">
      <c r="A16" s="34" t="s">
        <v>17</v>
      </c>
      <c r="B16" s="37" t="s">
        <v>89</v>
      </c>
      <c r="C16" s="37" t="s">
        <v>58</v>
      </c>
      <c r="D16" s="38">
        <v>13.9</v>
      </c>
      <c r="E16" s="38">
        <v>14.5</v>
      </c>
      <c r="F16" s="38">
        <v>13.1</v>
      </c>
      <c r="G16" s="38">
        <v>12.2</v>
      </c>
      <c r="H16" s="38">
        <v>13.5</v>
      </c>
      <c r="I16" s="38">
        <v>19.100000000000001</v>
      </c>
      <c r="J16" s="39">
        <v>16</v>
      </c>
      <c r="K16" s="38">
        <v>15.5</v>
      </c>
      <c r="L16" s="37" t="s">
        <v>58</v>
      </c>
    </row>
    <row r="17" spans="1:12" ht="11.4" customHeight="1" x14ac:dyDescent="0.3">
      <c r="A17" s="34" t="s">
        <v>18</v>
      </c>
      <c r="B17" s="35" t="s">
        <v>89</v>
      </c>
      <c r="C17" s="35" t="s">
        <v>58</v>
      </c>
      <c r="D17" s="36">
        <v>14.7</v>
      </c>
      <c r="E17" s="36">
        <v>14.8</v>
      </c>
      <c r="F17" s="40">
        <v>15</v>
      </c>
      <c r="G17" s="40">
        <v>14</v>
      </c>
      <c r="H17" s="40">
        <v>14</v>
      </c>
      <c r="I17" s="36">
        <v>10.7</v>
      </c>
      <c r="J17" s="36">
        <v>11.2</v>
      </c>
      <c r="K17" s="36">
        <v>9.6</v>
      </c>
      <c r="L17" s="35" t="s">
        <v>58</v>
      </c>
    </row>
    <row r="18" spans="1:12" ht="11.4" customHeight="1" x14ac:dyDescent="0.3">
      <c r="A18" s="34" t="s">
        <v>20</v>
      </c>
      <c r="B18" s="37" t="s">
        <v>89</v>
      </c>
      <c r="C18" s="37" t="s">
        <v>58</v>
      </c>
      <c r="D18" s="38">
        <v>17.7</v>
      </c>
      <c r="E18" s="38">
        <v>16.3</v>
      </c>
      <c r="F18" s="38">
        <v>17.399999999999999</v>
      </c>
      <c r="G18" s="38">
        <v>17.899999999999999</v>
      </c>
      <c r="H18" s="38">
        <v>18.399999999999999</v>
      </c>
      <c r="I18" s="38">
        <v>17.3</v>
      </c>
      <c r="J18" s="38">
        <v>16.7</v>
      </c>
      <c r="K18" s="38">
        <v>13.8</v>
      </c>
      <c r="L18" s="37" t="s">
        <v>58</v>
      </c>
    </row>
    <row r="19" spans="1:12" ht="11.4" customHeight="1" x14ac:dyDescent="0.3">
      <c r="A19" s="34" t="s">
        <v>21</v>
      </c>
      <c r="B19" s="35" t="s">
        <v>89</v>
      </c>
      <c r="C19" s="35" t="s">
        <v>58</v>
      </c>
      <c r="D19" s="36">
        <v>28.1</v>
      </c>
      <c r="E19" s="36">
        <v>21.3</v>
      </c>
      <c r="F19" s="36">
        <v>16.100000000000001</v>
      </c>
      <c r="G19" s="40">
        <v>17</v>
      </c>
      <c r="H19" s="36">
        <v>12.3</v>
      </c>
      <c r="I19" s="36">
        <v>14.4</v>
      </c>
      <c r="J19" s="36">
        <v>16.600000000000001</v>
      </c>
      <c r="K19" s="36">
        <v>11.1</v>
      </c>
      <c r="L19" s="35" t="s">
        <v>58</v>
      </c>
    </row>
    <row r="20" spans="1:12" ht="11.4" customHeight="1" x14ac:dyDescent="0.3">
      <c r="A20" s="34" t="s">
        <v>23</v>
      </c>
      <c r="B20" s="37" t="s">
        <v>89</v>
      </c>
      <c r="C20" s="37" t="s">
        <v>58</v>
      </c>
      <c r="D20" s="39">
        <v>23</v>
      </c>
      <c r="E20" s="38">
        <v>21.3</v>
      </c>
      <c r="F20" s="38">
        <v>20.9</v>
      </c>
      <c r="G20" s="38">
        <v>16.100000000000001</v>
      </c>
      <c r="H20" s="38">
        <v>18.5</v>
      </c>
      <c r="I20" s="38">
        <v>17.7</v>
      </c>
      <c r="J20" s="38">
        <v>11.5</v>
      </c>
      <c r="K20" s="38">
        <v>13.6</v>
      </c>
      <c r="L20" s="37" t="s">
        <v>58</v>
      </c>
    </row>
    <row r="21" spans="1:12" ht="11.4" customHeight="1" x14ac:dyDescent="0.3">
      <c r="A21" s="34" t="s">
        <v>25</v>
      </c>
      <c r="B21" s="35" t="s">
        <v>89</v>
      </c>
      <c r="C21" s="35" t="s">
        <v>58</v>
      </c>
      <c r="D21" s="36">
        <v>26.3</v>
      </c>
      <c r="E21" s="36">
        <v>28.1</v>
      </c>
      <c r="F21" s="36">
        <v>26.7</v>
      </c>
      <c r="G21" s="36">
        <v>25.7</v>
      </c>
      <c r="H21" s="36">
        <v>24.1</v>
      </c>
      <c r="I21" s="36">
        <v>24.1</v>
      </c>
      <c r="J21" s="36">
        <v>25.6</v>
      </c>
      <c r="K21" s="36">
        <v>26.1</v>
      </c>
      <c r="L21" s="35" t="s">
        <v>58</v>
      </c>
    </row>
    <row r="22" spans="1:12" ht="11.4" customHeight="1" x14ac:dyDescent="0.3">
      <c r="A22" s="34" t="s">
        <v>26</v>
      </c>
      <c r="B22" s="37" t="s">
        <v>89</v>
      </c>
      <c r="C22" s="37" t="s">
        <v>58</v>
      </c>
      <c r="D22" s="38">
        <v>32.4</v>
      </c>
      <c r="E22" s="38">
        <v>31.8</v>
      </c>
      <c r="F22" s="38">
        <v>28.2</v>
      </c>
      <c r="G22" s="38">
        <v>25.8</v>
      </c>
      <c r="H22" s="38">
        <v>24.4</v>
      </c>
      <c r="I22" s="38">
        <v>31.6</v>
      </c>
      <c r="J22" s="38">
        <v>35.5</v>
      </c>
      <c r="K22" s="38">
        <v>35.299999999999997</v>
      </c>
      <c r="L22" s="37" t="s">
        <v>58</v>
      </c>
    </row>
    <row r="23" spans="1:12" ht="11.4" customHeight="1" x14ac:dyDescent="0.3">
      <c r="A23" s="34" t="s">
        <v>27</v>
      </c>
      <c r="B23" s="35" t="s">
        <v>89</v>
      </c>
      <c r="C23" s="35" t="s">
        <v>58</v>
      </c>
      <c r="D23" s="36">
        <v>31.4</v>
      </c>
      <c r="E23" s="36">
        <v>36.9</v>
      </c>
      <c r="F23" s="40">
        <v>35</v>
      </c>
      <c r="G23" s="40">
        <v>25</v>
      </c>
      <c r="H23" s="36">
        <v>33.700000000000003</v>
      </c>
      <c r="I23" s="36">
        <v>39.6</v>
      </c>
      <c r="J23" s="36">
        <v>32.200000000000003</v>
      </c>
      <c r="K23" s="36">
        <v>37.200000000000003</v>
      </c>
      <c r="L23" s="35" t="s">
        <v>58</v>
      </c>
    </row>
    <row r="24" spans="1:12" ht="11.4" customHeight="1" x14ac:dyDescent="0.3">
      <c r="A24" s="34" t="s">
        <v>29</v>
      </c>
      <c r="B24" s="37" t="s">
        <v>89</v>
      </c>
      <c r="C24" s="37" t="s">
        <v>58</v>
      </c>
      <c r="D24" s="38">
        <v>46.4</v>
      </c>
      <c r="E24" s="38">
        <v>47.3</v>
      </c>
      <c r="F24" s="39">
        <v>43</v>
      </c>
      <c r="G24" s="38">
        <v>48.9</v>
      </c>
      <c r="H24" s="38">
        <v>48.2</v>
      </c>
      <c r="I24" s="38">
        <v>47.4</v>
      </c>
      <c r="J24" s="38">
        <v>49.4</v>
      </c>
      <c r="K24" s="38">
        <v>46.3</v>
      </c>
      <c r="L24" s="37" t="s">
        <v>58</v>
      </c>
    </row>
    <row r="25" spans="1:12" ht="11.4" customHeight="1" x14ac:dyDescent="0.3">
      <c r="A25" s="34" t="s">
        <v>30</v>
      </c>
      <c r="B25" s="35" t="s">
        <v>89</v>
      </c>
      <c r="C25" s="35" t="s">
        <v>58</v>
      </c>
      <c r="D25" s="36">
        <v>49.9</v>
      </c>
      <c r="E25" s="36">
        <v>41.3</v>
      </c>
      <c r="F25" s="36">
        <v>36.700000000000003</v>
      </c>
      <c r="G25" s="36">
        <v>35.799999999999997</v>
      </c>
      <c r="H25" s="40">
        <v>37</v>
      </c>
      <c r="I25" s="36">
        <v>33.4</v>
      </c>
      <c r="J25" s="40">
        <v>32</v>
      </c>
      <c r="K25" s="36">
        <v>35.9</v>
      </c>
      <c r="L25" s="35" t="s">
        <v>58</v>
      </c>
    </row>
    <row r="26" spans="1:12" ht="11.4" customHeight="1" x14ac:dyDescent="0.3">
      <c r="A26" s="34" t="s">
        <v>31</v>
      </c>
      <c r="B26" s="37" t="s">
        <v>89</v>
      </c>
      <c r="C26" s="37" t="s">
        <v>58</v>
      </c>
      <c r="D26" s="38">
        <v>38.9</v>
      </c>
      <c r="E26" s="38">
        <v>37.1</v>
      </c>
      <c r="F26" s="38">
        <v>31.9</v>
      </c>
      <c r="G26" s="38">
        <v>35.200000000000003</v>
      </c>
      <c r="H26" s="39">
        <v>33</v>
      </c>
      <c r="I26" s="38">
        <v>42.4</v>
      </c>
      <c r="J26" s="38">
        <v>31.8</v>
      </c>
      <c r="K26" s="38">
        <v>28.3</v>
      </c>
      <c r="L26" s="37" t="s">
        <v>58</v>
      </c>
    </row>
    <row r="27" spans="1:12" ht="11.4" customHeight="1" x14ac:dyDescent="0.3">
      <c r="A27" s="34" t="s">
        <v>33</v>
      </c>
      <c r="B27" s="35" t="s">
        <v>89</v>
      </c>
      <c r="C27" s="35" t="s">
        <v>58</v>
      </c>
      <c r="D27" s="36">
        <v>42.7</v>
      </c>
      <c r="E27" s="40">
        <v>43</v>
      </c>
      <c r="F27" s="36">
        <v>43.9</v>
      </c>
      <c r="G27" s="36">
        <v>40.700000000000003</v>
      </c>
      <c r="H27" s="36">
        <v>34.799999999999997</v>
      </c>
      <c r="I27" s="36">
        <v>39.700000000000003</v>
      </c>
      <c r="J27" s="40">
        <v>40</v>
      </c>
      <c r="K27" s="36">
        <v>42.8</v>
      </c>
      <c r="L27" s="35" t="s">
        <v>58</v>
      </c>
    </row>
    <row r="28" spans="1:12" ht="11.4" customHeight="1" x14ac:dyDescent="0.3">
      <c r="A28" s="34" t="s">
        <v>34</v>
      </c>
      <c r="B28" s="37" t="s">
        <v>89</v>
      </c>
      <c r="C28" s="37" t="s">
        <v>58</v>
      </c>
      <c r="D28" s="38">
        <v>50.7</v>
      </c>
      <c r="E28" s="38">
        <v>50.1</v>
      </c>
      <c r="F28" s="38">
        <v>48.9</v>
      </c>
      <c r="G28" s="38">
        <v>49.5</v>
      </c>
      <c r="H28" s="38">
        <v>45.4</v>
      </c>
      <c r="I28" s="38">
        <v>44.1</v>
      </c>
      <c r="J28" s="38">
        <v>42.5</v>
      </c>
      <c r="K28" s="38">
        <v>41.4</v>
      </c>
      <c r="L28" s="37" t="s">
        <v>58</v>
      </c>
    </row>
    <row r="29" spans="1:12" ht="11.4" customHeight="1" x14ac:dyDescent="0.3">
      <c r="A29" s="34" t="s">
        <v>35</v>
      </c>
      <c r="B29" s="35" t="s">
        <v>89</v>
      </c>
      <c r="C29" s="35" t="s">
        <v>58</v>
      </c>
      <c r="D29" s="36">
        <v>35.299999999999997</v>
      </c>
      <c r="E29" s="36">
        <v>35.1</v>
      </c>
      <c r="F29" s="36">
        <v>37.200000000000003</v>
      </c>
      <c r="G29" s="36">
        <v>33.6</v>
      </c>
      <c r="H29" s="36">
        <v>27.4</v>
      </c>
      <c r="I29" s="36">
        <v>33.700000000000003</v>
      </c>
      <c r="J29" s="36">
        <v>33.700000000000003</v>
      </c>
      <c r="K29" s="36">
        <v>36.4</v>
      </c>
      <c r="L29" s="35" t="s">
        <v>58</v>
      </c>
    </row>
    <row r="31" spans="1:12" ht="11.4" customHeight="1" x14ac:dyDescent="0.3">
      <c r="A31" s="31" t="s">
        <v>91</v>
      </c>
    </row>
    <row r="32" spans="1:12" ht="11.4" customHeight="1" x14ac:dyDescent="0.3">
      <c r="A32" s="31" t="s">
        <v>89</v>
      </c>
      <c r="B32" s="29" t="s">
        <v>92</v>
      </c>
    </row>
  </sheetData>
  <mergeCells count="1">
    <mergeCell ref="B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84E2-6BBA-4C61-AADE-9024D5967A16}">
  <dimension ref="A2:O24"/>
  <sheetViews>
    <sheetView workbookViewId="0">
      <selection activeCell="B2" sqref="B2:E2"/>
    </sheetView>
  </sheetViews>
  <sheetFormatPr defaultRowHeight="13.8" x14ac:dyDescent="0.25"/>
  <sheetData>
    <row r="2" spans="1:13" x14ac:dyDescent="0.25">
      <c r="B2" t="s">
        <v>0</v>
      </c>
      <c r="C2" t="s">
        <v>1</v>
      </c>
      <c r="D2" t="s">
        <v>3</v>
      </c>
      <c r="E2" t="s">
        <v>2</v>
      </c>
      <c r="F2" t="s">
        <v>0</v>
      </c>
      <c r="G2" t="s">
        <v>1</v>
      </c>
      <c r="H2" t="s">
        <v>3</v>
      </c>
      <c r="I2" t="s">
        <v>2</v>
      </c>
    </row>
    <row r="3" spans="1:13" x14ac:dyDescent="0.25">
      <c r="A3" t="s">
        <v>4</v>
      </c>
      <c r="B3">
        <v>13.8</v>
      </c>
      <c r="C3">
        <v>11.9</v>
      </c>
      <c r="D3">
        <v>2.5</v>
      </c>
      <c r="E3">
        <v>4.5</v>
      </c>
      <c r="F3">
        <v>-39.473684210526315</v>
      </c>
      <c r="G3">
        <v>-37.037037037037031</v>
      </c>
      <c r="H3">
        <v>-46.808510638297875</v>
      </c>
      <c r="I3">
        <v>-49.438202247191015</v>
      </c>
      <c r="J3">
        <f>-F3</f>
        <v>39.473684210526315</v>
      </c>
      <c r="K3">
        <f t="shared" ref="K3:M3" si="0">-G3</f>
        <v>37.037037037037031</v>
      </c>
      <c r="L3">
        <f t="shared" si="0"/>
        <v>46.808510638297875</v>
      </c>
      <c r="M3">
        <f t="shared" si="0"/>
        <v>49.438202247191015</v>
      </c>
    </row>
    <row r="4" spans="1:13" x14ac:dyDescent="0.25">
      <c r="A4" t="s">
        <v>7</v>
      </c>
      <c r="B4">
        <v>13.8</v>
      </c>
      <c r="C4">
        <v>10.8</v>
      </c>
      <c r="D4" t="s">
        <v>6</v>
      </c>
      <c r="E4" t="s">
        <v>6</v>
      </c>
      <c r="F4">
        <v>-39.473684210526315</v>
      </c>
      <c r="G4">
        <v>-42.857142857142847</v>
      </c>
      <c r="J4">
        <f t="shared" ref="J4:J24" si="1">-F4</f>
        <v>39.473684210526315</v>
      </c>
      <c r="K4">
        <f t="shared" ref="K4:K24" si="2">-G4</f>
        <v>42.857142857142847</v>
      </c>
    </row>
    <row r="5" spans="1:13" x14ac:dyDescent="0.25">
      <c r="A5" t="s">
        <v>9</v>
      </c>
      <c r="B5">
        <v>17.7</v>
      </c>
      <c r="C5">
        <v>12.5</v>
      </c>
      <c r="D5">
        <v>1.1000000000000001</v>
      </c>
      <c r="E5">
        <v>10.199999999999999</v>
      </c>
      <c r="F5">
        <v>-22.368421052631582</v>
      </c>
      <c r="G5">
        <v>-33.862433862433861</v>
      </c>
      <c r="H5">
        <v>-76.595744680851055</v>
      </c>
      <c r="I5">
        <v>14.606741573033695</v>
      </c>
      <c r="J5">
        <f t="shared" si="1"/>
        <v>22.368421052631582</v>
      </c>
      <c r="K5">
        <f t="shared" si="2"/>
        <v>33.862433862433861</v>
      </c>
      <c r="L5">
        <f t="shared" ref="L5:L24" si="3">-H5</f>
        <v>76.595744680851055</v>
      </c>
      <c r="M5">
        <f t="shared" ref="M5:M24" si="4">-I5</f>
        <v>-14.606741573033695</v>
      </c>
    </row>
    <row r="6" spans="1:13" x14ac:dyDescent="0.25">
      <c r="A6" t="s">
        <v>10</v>
      </c>
      <c r="B6">
        <v>12.7</v>
      </c>
      <c r="C6">
        <v>10.6</v>
      </c>
      <c r="D6">
        <v>2.4</v>
      </c>
      <c r="E6">
        <v>2.9</v>
      </c>
      <c r="F6">
        <v>-44.298245614035089</v>
      </c>
      <c r="G6">
        <v>-43.915343915343911</v>
      </c>
      <c r="H6">
        <v>-48.936170212765958</v>
      </c>
      <c r="I6">
        <v>-67.415730337078642</v>
      </c>
      <c r="J6">
        <f t="shared" si="1"/>
        <v>44.298245614035089</v>
      </c>
      <c r="K6">
        <f t="shared" si="2"/>
        <v>43.915343915343911</v>
      </c>
      <c r="L6">
        <f t="shared" si="3"/>
        <v>48.936170212765958</v>
      </c>
      <c r="M6">
        <f t="shared" si="4"/>
        <v>67.415730337078642</v>
      </c>
    </row>
    <row r="7" spans="1:13" x14ac:dyDescent="0.25">
      <c r="A7" t="s">
        <v>12</v>
      </c>
      <c r="B7">
        <v>5.8</v>
      </c>
      <c r="C7">
        <v>3.9</v>
      </c>
      <c r="D7" t="s">
        <v>6</v>
      </c>
      <c r="E7">
        <v>2.5</v>
      </c>
      <c r="F7">
        <v>-74.561403508771932</v>
      </c>
      <c r="G7">
        <v>-79.365079365079353</v>
      </c>
      <c r="I7">
        <v>-71.910112359550553</v>
      </c>
      <c r="J7">
        <f t="shared" si="1"/>
        <v>74.561403508771932</v>
      </c>
      <c r="K7">
        <f t="shared" si="2"/>
        <v>79.365079365079353</v>
      </c>
      <c r="M7">
        <f t="shared" si="4"/>
        <v>71.910112359550553</v>
      </c>
    </row>
    <row r="8" spans="1:13" x14ac:dyDescent="0.25">
      <c r="A8" t="s">
        <v>14</v>
      </c>
      <c r="B8">
        <v>10.6</v>
      </c>
      <c r="C8">
        <v>7.5</v>
      </c>
      <c r="D8">
        <v>3.2</v>
      </c>
      <c r="E8">
        <v>3.6</v>
      </c>
      <c r="F8">
        <v>-53.508771929824562</v>
      </c>
      <c r="G8">
        <v>-60.317460317460309</v>
      </c>
      <c r="H8">
        <v>-31.914893617021274</v>
      </c>
      <c r="I8">
        <v>-59.55056179775282</v>
      </c>
      <c r="J8">
        <f t="shared" si="1"/>
        <v>53.508771929824562</v>
      </c>
      <c r="K8">
        <f t="shared" si="2"/>
        <v>60.317460317460309</v>
      </c>
      <c r="L8">
        <f t="shared" si="3"/>
        <v>31.914893617021274</v>
      </c>
      <c r="M8">
        <f t="shared" si="4"/>
        <v>59.55056179775282</v>
      </c>
    </row>
    <row r="9" spans="1:13" x14ac:dyDescent="0.25">
      <c r="A9" t="s">
        <v>16</v>
      </c>
      <c r="B9">
        <v>14.1</v>
      </c>
      <c r="C9">
        <v>11.2</v>
      </c>
      <c r="D9">
        <v>2.2000000000000002</v>
      </c>
      <c r="E9">
        <v>4.7</v>
      </c>
      <c r="F9">
        <v>-38.15789473684211</v>
      </c>
      <c r="G9">
        <v>-40.74074074074074</v>
      </c>
      <c r="H9">
        <v>-53.191489361702125</v>
      </c>
      <c r="I9">
        <v>-47.191011235955052</v>
      </c>
      <c r="J9">
        <f t="shared" si="1"/>
        <v>38.15789473684211</v>
      </c>
      <c r="K9">
        <f t="shared" si="2"/>
        <v>40.74074074074074</v>
      </c>
      <c r="L9">
        <f t="shared" si="3"/>
        <v>53.191489361702125</v>
      </c>
      <c r="M9">
        <f t="shared" si="4"/>
        <v>47.191011235955052</v>
      </c>
    </row>
    <row r="10" spans="1:13" x14ac:dyDescent="0.25">
      <c r="A10" t="s">
        <v>17</v>
      </c>
      <c r="B10">
        <v>14</v>
      </c>
      <c r="C10">
        <v>11.7</v>
      </c>
      <c r="D10" t="s">
        <v>6</v>
      </c>
      <c r="E10">
        <v>3.7</v>
      </c>
      <c r="F10">
        <v>-38.596491228070178</v>
      </c>
      <c r="G10">
        <v>-38.095238095238095</v>
      </c>
      <c r="I10">
        <v>-58.426966292134829</v>
      </c>
      <c r="J10">
        <f t="shared" si="1"/>
        <v>38.596491228070178</v>
      </c>
      <c r="K10">
        <f t="shared" si="2"/>
        <v>38.095238095238095</v>
      </c>
      <c r="M10">
        <f t="shared" si="4"/>
        <v>58.426966292134829</v>
      </c>
    </row>
    <row r="11" spans="1:13" x14ac:dyDescent="0.25">
      <c r="A11" t="s">
        <v>18</v>
      </c>
      <c r="B11">
        <v>7.4</v>
      </c>
      <c r="C11">
        <v>5.8</v>
      </c>
      <c r="D11">
        <v>0.9</v>
      </c>
      <c r="E11">
        <v>2.2999999999999998</v>
      </c>
      <c r="F11">
        <v>-67.543859649122808</v>
      </c>
      <c r="G11">
        <v>-69.312169312169303</v>
      </c>
      <c r="H11">
        <v>-80.851063829787236</v>
      </c>
      <c r="I11">
        <v>-74.157303370786508</v>
      </c>
      <c r="J11">
        <f t="shared" si="1"/>
        <v>67.543859649122808</v>
      </c>
      <c r="K11">
        <f t="shared" si="2"/>
        <v>69.312169312169303</v>
      </c>
      <c r="L11">
        <f t="shared" si="3"/>
        <v>80.851063829787236</v>
      </c>
      <c r="M11">
        <f t="shared" si="4"/>
        <v>74.157303370786508</v>
      </c>
    </row>
    <row r="12" spans="1:13" x14ac:dyDescent="0.25">
      <c r="A12" t="s">
        <v>20</v>
      </c>
      <c r="B12">
        <v>13.2</v>
      </c>
      <c r="C12">
        <v>10.199999999999999</v>
      </c>
      <c r="D12">
        <v>2.9</v>
      </c>
      <c r="E12">
        <v>4.5999999999999996</v>
      </c>
      <c r="F12">
        <v>-42.10526315789474</v>
      </c>
      <c r="G12">
        <v>-46.031746031746032</v>
      </c>
      <c r="H12">
        <v>-38.297872340425535</v>
      </c>
      <c r="I12">
        <v>-48.314606741573037</v>
      </c>
      <c r="J12">
        <f t="shared" si="1"/>
        <v>42.10526315789474</v>
      </c>
      <c r="K12">
        <f t="shared" si="2"/>
        <v>46.031746031746032</v>
      </c>
      <c r="L12">
        <f t="shared" si="3"/>
        <v>38.297872340425535</v>
      </c>
      <c r="M12">
        <f t="shared" si="4"/>
        <v>48.314606741573037</v>
      </c>
    </row>
    <row r="13" spans="1:13" x14ac:dyDescent="0.25">
      <c r="A13" t="s">
        <v>21</v>
      </c>
      <c r="B13">
        <v>13</v>
      </c>
      <c r="C13">
        <v>10.6</v>
      </c>
      <c r="D13">
        <v>1.3</v>
      </c>
      <c r="E13">
        <v>5.4</v>
      </c>
      <c r="F13">
        <v>-42.982456140350884</v>
      </c>
      <c r="G13">
        <v>-43.915343915343911</v>
      </c>
      <c r="H13">
        <v>-72.340425531914903</v>
      </c>
      <c r="I13">
        <v>-39.325842696629209</v>
      </c>
      <c r="J13">
        <f t="shared" si="1"/>
        <v>42.982456140350884</v>
      </c>
      <c r="K13">
        <f t="shared" si="2"/>
        <v>43.915343915343911</v>
      </c>
      <c r="L13">
        <f t="shared" si="3"/>
        <v>72.340425531914903</v>
      </c>
      <c r="M13">
        <f t="shared" si="4"/>
        <v>39.325842696629209</v>
      </c>
    </row>
    <row r="14" spans="1:13" x14ac:dyDescent="0.25">
      <c r="A14" t="s">
        <v>23</v>
      </c>
      <c r="B14">
        <v>13.6</v>
      </c>
      <c r="C14">
        <v>11.1</v>
      </c>
      <c r="D14">
        <v>1</v>
      </c>
      <c r="E14">
        <v>4.5999999999999996</v>
      </c>
      <c r="F14">
        <v>-40.350877192982459</v>
      </c>
      <c r="G14">
        <v>-41.269841269841265</v>
      </c>
      <c r="H14">
        <v>-78.723404255319153</v>
      </c>
      <c r="I14">
        <v>-48.314606741573037</v>
      </c>
      <c r="J14">
        <f t="shared" si="1"/>
        <v>40.350877192982459</v>
      </c>
      <c r="K14">
        <f t="shared" si="2"/>
        <v>41.269841269841265</v>
      </c>
      <c r="L14">
        <f t="shared" si="3"/>
        <v>78.723404255319153</v>
      </c>
      <c r="M14">
        <f t="shared" si="4"/>
        <v>48.314606741573037</v>
      </c>
    </row>
    <row r="15" spans="1:13" x14ac:dyDescent="0.25">
      <c r="A15" t="s">
        <v>25</v>
      </c>
      <c r="B15">
        <v>26.3</v>
      </c>
      <c r="C15">
        <v>21.7</v>
      </c>
      <c r="D15">
        <v>2.8</v>
      </c>
      <c r="E15">
        <v>10.7</v>
      </c>
      <c r="F15">
        <v>15.350877192982455</v>
      </c>
      <c r="G15">
        <v>14.814814814814818</v>
      </c>
      <c r="H15">
        <v>-40.425531914893618</v>
      </c>
      <c r="I15">
        <v>20.224719101123583</v>
      </c>
      <c r="J15">
        <f t="shared" si="1"/>
        <v>-15.350877192982455</v>
      </c>
      <c r="K15">
        <f t="shared" si="2"/>
        <v>-14.814814814814818</v>
      </c>
      <c r="L15">
        <f t="shared" si="3"/>
        <v>40.425531914893618</v>
      </c>
      <c r="M15">
        <f t="shared" si="4"/>
        <v>-20.224719101123583</v>
      </c>
    </row>
    <row r="16" spans="1:13" x14ac:dyDescent="0.25">
      <c r="A16" t="s">
        <v>26</v>
      </c>
      <c r="B16">
        <v>28.6</v>
      </c>
      <c r="C16">
        <v>24.9</v>
      </c>
      <c r="D16">
        <v>8.3000000000000007</v>
      </c>
      <c r="E16">
        <v>7.5</v>
      </c>
      <c r="F16">
        <v>25.438596491228076</v>
      </c>
      <c r="G16">
        <v>31.746031746031747</v>
      </c>
      <c r="H16">
        <v>76.59574468085107</v>
      </c>
      <c r="I16">
        <v>-15.730337078651688</v>
      </c>
      <c r="J16">
        <f t="shared" si="1"/>
        <v>-25.438596491228076</v>
      </c>
      <c r="K16">
        <f t="shared" si="2"/>
        <v>-31.746031746031747</v>
      </c>
      <c r="L16">
        <f t="shared" si="3"/>
        <v>-76.59574468085107</v>
      </c>
      <c r="M16">
        <f t="shared" si="4"/>
        <v>15.730337078651688</v>
      </c>
    </row>
    <row r="17" spans="1:15" x14ac:dyDescent="0.25">
      <c r="A17" t="s">
        <v>27</v>
      </c>
      <c r="B17">
        <v>24.8</v>
      </c>
      <c r="C17">
        <v>20.6</v>
      </c>
      <c r="D17">
        <v>3.4</v>
      </c>
      <c r="E17">
        <v>9</v>
      </c>
      <c r="F17">
        <v>8.7719298245614024</v>
      </c>
      <c r="G17">
        <v>8.9947089947090113</v>
      </c>
      <c r="H17">
        <v>-27.659574468085111</v>
      </c>
      <c r="I17">
        <v>1.1235955056179734</v>
      </c>
      <c r="J17">
        <f t="shared" si="1"/>
        <v>-8.7719298245614024</v>
      </c>
      <c r="K17">
        <f t="shared" si="2"/>
        <v>-8.9947089947090113</v>
      </c>
      <c r="L17">
        <f t="shared" si="3"/>
        <v>27.659574468085111</v>
      </c>
      <c r="M17">
        <f t="shared" si="4"/>
        <v>-1.1235955056179734</v>
      </c>
    </row>
    <row r="18" spans="1:15" x14ac:dyDescent="0.25">
      <c r="A18" t="s">
        <v>29</v>
      </c>
      <c r="B18">
        <v>44.4</v>
      </c>
      <c r="C18">
        <v>36.1</v>
      </c>
      <c r="D18">
        <v>12.2</v>
      </c>
      <c r="E18">
        <v>21.2</v>
      </c>
      <c r="F18">
        <v>94.73684210526315</v>
      </c>
      <c r="G18">
        <v>91.005291005291028</v>
      </c>
      <c r="H18">
        <v>159.57446808510636</v>
      </c>
      <c r="I18">
        <v>138.20224719101122</v>
      </c>
      <c r="J18">
        <f t="shared" si="1"/>
        <v>-94.73684210526315</v>
      </c>
      <c r="K18">
        <f t="shared" si="2"/>
        <v>-91.005291005291028</v>
      </c>
      <c r="L18">
        <f t="shared" si="3"/>
        <v>-159.57446808510636</v>
      </c>
      <c r="M18">
        <f t="shared" si="4"/>
        <v>-138.20224719101122</v>
      </c>
    </row>
    <row r="19" spans="1:15" x14ac:dyDescent="0.25">
      <c r="A19" t="s">
        <v>30</v>
      </c>
      <c r="B19">
        <v>32.200000000000003</v>
      </c>
      <c r="C19">
        <v>24.5</v>
      </c>
      <c r="D19">
        <v>10</v>
      </c>
      <c r="E19">
        <v>12.4</v>
      </c>
      <c r="F19">
        <v>41.228070175438603</v>
      </c>
      <c r="G19">
        <v>29.629629629629637</v>
      </c>
      <c r="H19">
        <v>112.7659574468085</v>
      </c>
      <c r="I19">
        <v>39.325842696629209</v>
      </c>
      <c r="J19">
        <f t="shared" si="1"/>
        <v>-41.228070175438603</v>
      </c>
      <c r="K19">
        <f t="shared" si="2"/>
        <v>-29.629629629629637</v>
      </c>
      <c r="L19">
        <f t="shared" si="3"/>
        <v>-112.7659574468085</v>
      </c>
      <c r="M19">
        <f t="shared" si="4"/>
        <v>-39.325842696629209</v>
      </c>
    </row>
    <row r="20" spans="1:15" x14ac:dyDescent="0.25">
      <c r="A20" t="s">
        <v>31</v>
      </c>
      <c r="B20">
        <v>27.3</v>
      </c>
      <c r="C20">
        <v>24.5</v>
      </c>
      <c r="D20">
        <v>2.4</v>
      </c>
      <c r="E20">
        <v>9</v>
      </c>
      <c r="F20">
        <v>19.736842105263158</v>
      </c>
      <c r="G20">
        <v>29.629629629629637</v>
      </c>
      <c r="H20">
        <v>-48.936170212765958</v>
      </c>
      <c r="I20">
        <v>1.1235955056179734</v>
      </c>
      <c r="J20">
        <f t="shared" si="1"/>
        <v>-19.736842105263158</v>
      </c>
      <c r="K20">
        <f t="shared" si="2"/>
        <v>-29.629629629629637</v>
      </c>
      <c r="L20">
        <f t="shared" si="3"/>
        <v>48.936170212765958</v>
      </c>
      <c r="M20">
        <f t="shared" si="4"/>
        <v>-1.1235955056179734</v>
      </c>
    </row>
    <row r="21" spans="1:15" x14ac:dyDescent="0.25">
      <c r="A21" t="s">
        <v>33</v>
      </c>
      <c r="B21">
        <v>48.6</v>
      </c>
      <c r="C21">
        <v>40.6</v>
      </c>
      <c r="D21">
        <v>20.7</v>
      </c>
      <c r="E21">
        <v>20.9</v>
      </c>
      <c r="F21">
        <v>113.1578947368421</v>
      </c>
      <c r="G21">
        <v>114.81481481481485</v>
      </c>
      <c r="H21">
        <v>340.42553191489361</v>
      </c>
      <c r="I21">
        <v>134.83146067415728</v>
      </c>
      <c r="J21">
        <f t="shared" si="1"/>
        <v>-113.1578947368421</v>
      </c>
      <c r="K21">
        <f t="shared" si="2"/>
        <v>-114.81481481481485</v>
      </c>
      <c r="L21">
        <f t="shared" si="3"/>
        <v>-340.42553191489361</v>
      </c>
      <c r="M21">
        <f t="shared" si="4"/>
        <v>-134.83146067415728</v>
      </c>
    </row>
    <row r="22" spans="1:15" x14ac:dyDescent="0.25">
      <c r="A22" t="s">
        <v>34</v>
      </c>
      <c r="B22">
        <v>41.4</v>
      </c>
      <c r="C22">
        <v>38</v>
      </c>
      <c r="D22">
        <v>5.2</v>
      </c>
      <c r="E22">
        <v>15.8</v>
      </c>
      <c r="F22">
        <v>81.578947368421041</v>
      </c>
      <c r="G22">
        <v>101.05820105820108</v>
      </c>
      <c r="H22">
        <v>10.638297872340425</v>
      </c>
      <c r="I22">
        <v>77.528089887640448</v>
      </c>
      <c r="J22">
        <f t="shared" si="1"/>
        <v>-81.578947368421041</v>
      </c>
      <c r="K22">
        <f t="shared" si="2"/>
        <v>-101.05820105820108</v>
      </c>
      <c r="L22">
        <f t="shared" si="3"/>
        <v>-10.638297872340425</v>
      </c>
      <c r="M22">
        <f t="shared" si="4"/>
        <v>-77.528089887640448</v>
      </c>
      <c r="O22" s="5" t="s">
        <v>118</v>
      </c>
    </row>
    <row r="23" spans="1:15" x14ac:dyDescent="0.25">
      <c r="A23" t="s">
        <v>35</v>
      </c>
      <c r="B23">
        <v>32.9</v>
      </c>
      <c r="C23">
        <v>29</v>
      </c>
      <c r="D23">
        <v>6.9</v>
      </c>
      <c r="E23">
        <v>17.100000000000001</v>
      </c>
      <c r="F23">
        <v>44.298245614035075</v>
      </c>
      <c r="G23">
        <v>53.439153439153451</v>
      </c>
      <c r="H23">
        <v>46.808510638297875</v>
      </c>
      <c r="I23">
        <v>92.134831460674164</v>
      </c>
      <c r="J23">
        <f t="shared" si="1"/>
        <v>-44.298245614035075</v>
      </c>
      <c r="K23">
        <f t="shared" si="2"/>
        <v>-53.439153439153451</v>
      </c>
      <c r="L23">
        <f t="shared" si="3"/>
        <v>-46.808510638297875</v>
      </c>
      <c r="M23">
        <f t="shared" si="4"/>
        <v>-92.134831460674164</v>
      </c>
      <c r="O23">
        <f>(B23-B24)/B24*100</f>
        <v>44.298245614035075</v>
      </c>
    </row>
    <row r="24" spans="1:15" x14ac:dyDescent="0.25">
      <c r="A24" t="s">
        <v>36</v>
      </c>
      <c r="B24">
        <v>22.8</v>
      </c>
      <c r="C24">
        <v>18.899999999999999</v>
      </c>
      <c r="D24">
        <v>4.7</v>
      </c>
      <c r="E24">
        <v>8.9</v>
      </c>
      <c r="F24">
        <v>0</v>
      </c>
      <c r="G24">
        <v>0</v>
      </c>
      <c r="H24">
        <v>0</v>
      </c>
      <c r="I24">
        <v>0</v>
      </c>
      <c r="J24">
        <f t="shared" si="1"/>
        <v>0</v>
      </c>
      <c r="K24">
        <f t="shared" si="2"/>
        <v>0</v>
      </c>
      <c r="L24">
        <f t="shared" si="3"/>
        <v>0</v>
      </c>
      <c r="M24">
        <f t="shared" si="4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9A96-E569-4E20-8D05-E236E684B69F}">
  <dimension ref="A3:O24"/>
  <sheetViews>
    <sheetView workbookViewId="0">
      <selection activeCell="J11" sqref="J11"/>
    </sheetView>
  </sheetViews>
  <sheetFormatPr defaultColWidth="9" defaultRowHeight="14.4" x14ac:dyDescent="0.3"/>
  <cols>
    <col min="1" max="16384" width="9" style="12"/>
  </cols>
  <sheetData>
    <row r="3" spans="1:15" x14ac:dyDescent="0.3">
      <c r="A3" s="16" t="s">
        <v>96</v>
      </c>
      <c r="B3" s="2" t="s">
        <v>97</v>
      </c>
      <c r="C3" s="2" t="s">
        <v>98</v>
      </c>
      <c r="D3" s="2" t="s">
        <v>99</v>
      </c>
      <c r="E3" s="2" t="s">
        <v>100</v>
      </c>
      <c r="F3" s="2" t="s">
        <v>101</v>
      </c>
      <c r="G3" s="2" t="s">
        <v>102</v>
      </c>
      <c r="H3" s="2" t="s">
        <v>86</v>
      </c>
      <c r="I3" s="2" t="s">
        <v>49</v>
      </c>
      <c r="J3" s="2" t="s">
        <v>50</v>
      </c>
      <c r="K3" s="2" t="s">
        <v>51</v>
      </c>
      <c r="L3" s="2" t="s">
        <v>52</v>
      </c>
      <c r="M3" s="2" t="s">
        <v>53</v>
      </c>
      <c r="N3" s="2" t="s">
        <v>54</v>
      </c>
      <c r="O3" s="2" t="s">
        <v>55</v>
      </c>
    </row>
    <row r="4" spans="1:15" x14ac:dyDescent="0.3">
      <c r="A4" s="12" t="s">
        <v>103</v>
      </c>
      <c r="B4" s="4">
        <v>14.3</v>
      </c>
      <c r="C4" s="4">
        <v>14.4</v>
      </c>
      <c r="D4" s="4">
        <v>14.2</v>
      </c>
      <c r="E4" s="4">
        <v>15.7</v>
      </c>
      <c r="F4" s="4">
        <v>16.7</v>
      </c>
      <c r="G4" s="4">
        <v>16.5</v>
      </c>
      <c r="H4" s="4">
        <v>16.2</v>
      </c>
      <c r="I4" s="4">
        <v>15.9</v>
      </c>
      <c r="J4" s="4">
        <v>17.100000000000001</v>
      </c>
      <c r="K4" s="4">
        <v>16.100000000000001</v>
      </c>
      <c r="L4" s="4">
        <v>14.6</v>
      </c>
      <c r="M4" s="4">
        <v>13.2</v>
      </c>
      <c r="N4" s="4">
        <v>13.2</v>
      </c>
      <c r="O4" s="4">
        <v>14.2</v>
      </c>
    </row>
    <row r="5" spans="1:15" x14ac:dyDescent="0.3">
      <c r="A5" s="12" t="s">
        <v>1</v>
      </c>
      <c r="B5" s="4">
        <v>9.6</v>
      </c>
      <c r="C5" s="4">
        <v>9.6999999999999993</v>
      </c>
      <c r="D5" s="4">
        <v>9.6999999999999993</v>
      </c>
      <c r="E5" s="4">
        <v>9.9</v>
      </c>
      <c r="F5" s="4">
        <v>10.6</v>
      </c>
      <c r="G5" s="4">
        <v>10.4</v>
      </c>
      <c r="H5" s="4">
        <v>10.4</v>
      </c>
      <c r="I5" s="4">
        <v>9.9</v>
      </c>
      <c r="J5" s="4">
        <v>10.5</v>
      </c>
      <c r="K5" s="4">
        <v>10.199999999999999</v>
      </c>
      <c r="L5" s="4">
        <v>10.5</v>
      </c>
      <c r="M5" s="4">
        <v>9.5</v>
      </c>
      <c r="N5" s="4">
        <v>10</v>
      </c>
      <c r="O5" s="4">
        <v>11.5</v>
      </c>
    </row>
    <row r="6" spans="1:15" x14ac:dyDescent="0.3">
      <c r="A6" s="19" t="s">
        <v>104</v>
      </c>
      <c r="B6" s="4">
        <v>3</v>
      </c>
      <c r="C6" s="4">
        <v>3.5</v>
      </c>
      <c r="D6" s="4">
        <v>3.8</v>
      </c>
      <c r="E6" s="4">
        <v>5.0999999999999996</v>
      </c>
      <c r="F6" s="4">
        <v>5.7</v>
      </c>
      <c r="G6" s="4">
        <v>6</v>
      </c>
      <c r="H6" s="4">
        <v>5.8</v>
      </c>
      <c r="I6" s="4">
        <v>4.8</v>
      </c>
      <c r="J6" s="4">
        <v>5.8</v>
      </c>
      <c r="K6" s="4">
        <v>5</v>
      </c>
      <c r="L6" s="4">
        <v>3.2</v>
      </c>
      <c r="M6" s="4">
        <v>2.9</v>
      </c>
      <c r="N6" s="4">
        <v>1.9</v>
      </c>
      <c r="O6" s="17">
        <v>1.1000000000000001</v>
      </c>
    </row>
    <row r="7" spans="1:15" x14ac:dyDescent="0.3">
      <c r="A7" s="19" t="s">
        <v>105</v>
      </c>
      <c r="B7" s="4">
        <v>5.3</v>
      </c>
      <c r="C7" s="4">
        <v>4.5999999999999996</v>
      </c>
      <c r="D7" s="4">
        <v>6.5</v>
      </c>
      <c r="E7" s="4">
        <v>5.9</v>
      </c>
      <c r="F7" s="4">
        <v>5.8</v>
      </c>
      <c r="G7" s="4">
        <v>6.1</v>
      </c>
      <c r="H7" s="4">
        <v>5.3</v>
      </c>
      <c r="I7" s="4">
        <v>6.1</v>
      </c>
      <c r="J7" s="4">
        <v>6.7</v>
      </c>
      <c r="K7" s="4">
        <v>5.4</v>
      </c>
      <c r="L7" s="4">
        <v>5.5</v>
      </c>
      <c r="M7" s="4">
        <v>4.4000000000000004</v>
      </c>
      <c r="N7" s="4">
        <v>4.9000000000000004</v>
      </c>
      <c r="O7" s="4">
        <v>5.3</v>
      </c>
    </row>
    <row r="8" spans="1:15" x14ac:dyDescent="0.3">
      <c r="A8" s="15" t="s">
        <v>106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86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55</v>
      </c>
    </row>
    <row r="9" spans="1:15" x14ac:dyDescent="0.3">
      <c r="A9" s="12" t="s">
        <v>103</v>
      </c>
      <c r="B9" s="4">
        <v>25.5</v>
      </c>
      <c r="C9" s="4">
        <v>24.9</v>
      </c>
      <c r="D9" s="4">
        <v>25</v>
      </c>
      <c r="E9" s="4">
        <v>28.1</v>
      </c>
      <c r="F9" s="4">
        <v>29.9</v>
      </c>
      <c r="G9" s="4">
        <v>28.5</v>
      </c>
      <c r="H9" s="4">
        <v>28.3</v>
      </c>
      <c r="I9" s="4">
        <v>28.7</v>
      </c>
      <c r="J9" s="4">
        <v>30</v>
      </c>
      <c r="K9" s="4">
        <v>28.9</v>
      </c>
      <c r="L9" s="4">
        <v>27.3</v>
      </c>
      <c r="M9" s="4">
        <v>25.6</v>
      </c>
      <c r="N9" s="4">
        <v>25.3</v>
      </c>
      <c r="O9" s="4">
        <v>25.4</v>
      </c>
    </row>
    <row r="10" spans="1:15" x14ac:dyDescent="0.3">
      <c r="A10" s="12" t="s">
        <v>1</v>
      </c>
      <c r="B10" s="4">
        <v>18.899999999999999</v>
      </c>
      <c r="C10" s="4">
        <v>18.399999999999999</v>
      </c>
      <c r="D10" s="4">
        <v>18.7</v>
      </c>
      <c r="E10" s="4">
        <v>19.8</v>
      </c>
      <c r="F10" s="4">
        <v>19.5</v>
      </c>
      <c r="G10" s="4">
        <v>19.3</v>
      </c>
      <c r="H10" s="4">
        <v>19.399999999999999</v>
      </c>
      <c r="I10" s="4">
        <v>19.899999999999999</v>
      </c>
      <c r="J10" s="4">
        <v>20.6</v>
      </c>
      <c r="K10" s="4">
        <v>20.3</v>
      </c>
      <c r="L10" s="4">
        <v>20.3</v>
      </c>
      <c r="M10" s="4">
        <v>20.100000000000001</v>
      </c>
      <c r="N10" s="4">
        <v>20</v>
      </c>
      <c r="O10" s="4">
        <v>20.100000000000001</v>
      </c>
    </row>
    <row r="11" spans="1:15" x14ac:dyDescent="0.3">
      <c r="A11" s="19" t="s">
        <v>104</v>
      </c>
      <c r="B11" s="4">
        <v>7.5</v>
      </c>
      <c r="C11" s="4">
        <v>7.3</v>
      </c>
      <c r="D11" s="4">
        <v>7.4</v>
      </c>
      <c r="E11" s="4">
        <v>11.1</v>
      </c>
      <c r="F11" s="4">
        <v>14.5</v>
      </c>
      <c r="G11" s="4">
        <v>12.3</v>
      </c>
      <c r="H11" s="4">
        <v>11.6</v>
      </c>
      <c r="I11" s="4">
        <v>11.5</v>
      </c>
      <c r="J11" s="4">
        <v>12.1</v>
      </c>
      <c r="K11" s="4">
        <v>10.1</v>
      </c>
      <c r="L11" s="4">
        <v>8.5</v>
      </c>
      <c r="M11" s="4">
        <v>7.4</v>
      </c>
      <c r="N11" s="4">
        <v>5.9</v>
      </c>
      <c r="O11" s="17">
        <v>5.6</v>
      </c>
    </row>
    <row r="12" spans="1:15" x14ac:dyDescent="0.3">
      <c r="A12" s="19" t="s">
        <v>105</v>
      </c>
      <c r="B12" s="4">
        <v>10.4</v>
      </c>
      <c r="C12" s="4">
        <v>9.1999999999999993</v>
      </c>
      <c r="D12" s="4">
        <v>10.6</v>
      </c>
      <c r="E12" s="4">
        <v>10.5</v>
      </c>
      <c r="F12" s="4">
        <v>10.6</v>
      </c>
      <c r="G12" s="4">
        <v>11.3</v>
      </c>
      <c r="H12" s="4">
        <v>12.1</v>
      </c>
      <c r="I12" s="4">
        <v>11.7</v>
      </c>
      <c r="J12" s="4">
        <v>12.8</v>
      </c>
      <c r="K12" s="4">
        <v>11.8</v>
      </c>
      <c r="L12" s="4">
        <v>11.3</v>
      </c>
      <c r="M12" s="4">
        <v>10</v>
      </c>
      <c r="N12" s="4">
        <v>11</v>
      </c>
      <c r="O12" s="4">
        <v>11.7</v>
      </c>
    </row>
    <row r="13" spans="1:15" x14ac:dyDescent="0.3">
      <c r="A13" s="15" t="s">
        <v>107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86</v>
      </c>
      <c r="I13" s="2" t="s">
        <v>49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54</v>
      </c>
      <c r="O13" s="2" t="s">
        <v>55</v>
      </c>
    </row>
    <row r="14" spans="1:15" x14ac:dyDescent="0.3">
      <c r="A14" s="12" t="s">
        <v>103</v>
      </c>
      <c r="B14" s="4">
        <v>13.2</v>
      </c>
      <c r="C14" s="4">
        <v>14.3</v>
      </c>
      <c r="D14" s="4">
        <v>12.7</v>
      </c>
      <c r="E14" s="4">
        <v>15.7</v>
      </c>
      <c r="F14" s="4">
        <v>16</v>
      </c>
      <c r="G14" s="4">
        <v>17.8</v>
      </c>
      <c r="H14" s="4">
        <v>16.399999999999999</v>
      </c>
      <c r="I14" s="4">
        <v>15.4</v>
      </c>
      <c r="J14" s="4">
        <v>16.100000000000001</v>
      </c>
      <c r="K14" s="4">
        <v>17.2</v>
      </c>
      <c r="L14" s="4">
        <v>14.2</v>
      </c>
      <c r="M14" s="4">
        <v>15.5</v>
      </c>
      <c r="N14" s="4">
        <v>11</v>
      </c>
      <c r="O14" s="4">
        <v>11.2</v>
      </c>
    </row>
    <row r="15" spans="1:15" x14ac:dyDescent="0.3">
      <c r="A15" s="12" t="s">
        <v>1</v>
      </c>
      <c r="B15" s="4">
        <v>8.6999999999999993</v>
      </c>
      <c r="C15" s="4">
        <v>9.4</v>
      </c>
      <c r="D15" s="4">
        <v>7.8</v>
      </c>
      <c r="E15" s="4">
        <v>8.9</v>
      </c>
      <c r="F15" s="4">
        <v>8.8000000000000007</v>
      </c>
      <c r="G15" s="4">
        <v>10.9</v>
      </c>
      <c r="H15" s="4">
        <v>10.1</v>
      </c>
      <c r="I15" s="4">
        <v>9.6999999999999993</v>
      </c>
      <c r="J15" s="4">
        <v>8.9</v>
      </c>
      <c r="K15" s="4">
        <v>10.5</v>
      </c>
      <c r="L15" s="4">
        <v>10.1</v>
      </c>
      <c r="M15" s="4">
        <v>10.9</v>
      </c>
      <c r="N15" s="4">
        <v>8.5</v>
      </c>
      <c r="O15" s="4">
        <v>9.6</v>
      </c>
    </row>
    <row r="16" spans="1:15" x14ac:dyDescent="0.3">
      <c r="A16" s="19" t="s">
        <v>104</v>
      </c>
      <c r="B16" s="4">
        <v>3.2</v>
      </c>
      <c r="C16" s="4">
        <v>3.5</v>
      </c>
      <c r="D16" s="4">
        <v>4.2</v>
      </c>
      <c r="E16" s="4">
        <v>6.6</v>
      </c>
      <c r="F16" s="4">
        <v>7.3</v>
      </c>
      <c r="G16" s="4">
        <v>8.9</v>
      </c>
      <c r="H16" s="4">
        <v>7.3</v>
      </c>
      <c r="I16" s="4">
        <v>5.9</v>
      </c>
      <c r="J16" s="4">
        <v>6.3</v>
      </c>
      <c r="K16" s="4">
        <v>5.9</v>
      </c>
      <c r="L16" s="4">
        <v>2.9</v>
      </c>
      <c r="M16" s="4">
        <v>4</v>
      </c>
      <c r="N16" s="4">
        <v>1.3</v>
      </c>
      <c r="O16" s="18">
        <v>0.8</v>
      </c>
    </row>
    <row r="17" spans="1:15" x14ac:dyDescent="0.3">
      <c r="A17" s="19" t="s">
        <v>105</v>
      </c>
      <c r="B17" s="4">
        <v>4.8</v>
      </c>
      <c r="C17" s="4">
        <v>4.8</v>
      </c>
      <c r="D17" s="4">
        <v>6.2</v>
      </c>
      <c r="E17" s="4">
        <v>5.8</v>
      </c>
      <c r="F17" s="4">
        <v>6.1</v>
      </c>
      <c r="G17" s="4">
        <v>5.7</v>
      </c>
      <c r="H17" s="4">
        <v>5</v>
      </c>
      <c r="I17" s="4">
        <v>4.9000000000000004</v>
      </c>
      <c r="J17" s="4">
        <v>6.5</v>
      </c>
      <c r="K17" s="4">
        <v>6.5</v>
      </c>
      <c r="L17" s="4">
        <v>6.2</v>
      </c>
      <c r="M17" s="4">
        <v>4.9000000000000004</v>
      </c>
      <c r="N17" s="4">
        <v>4.5</v>
      </c>
      <c r="O17" s="4">
        <v>3.9</v>
      </c>
    </row>
    <row r="21" spans="1:15" s="13" customFormat="1" ht="13.8" x14ac:dyDescent="0.25">
      <c r="A21" s="2" t="s">
        <v>48</v>
      </c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86</v>
      </c>
      <c r="I21" s="2" t="s">
        <v>49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54</v>
      </c>
      <c r="O21" s="2" t="s">
        <v>55</v>
      </c>
    </row>
    <row r="22" spans="1:15" s="14" customFormat="1" ht="13.8" x14ac:dyDescent="0.25">
      <c r="A22" s="2" t="s">
        <v>36</v>
      </c>
      <c r="B22" s="4">
        <v>18.899999999999999</v>
      </c>
      <c r="C22" s="4">
        <v>18.399999999999999</v>
      </c>
      <c r="D22" s="4">
        <v>18.7</v>
      </c>
      <c r="E22" s="4">
        <v>19.8</v>
      </c>
      <c r="F22" s="4">
        <v>19.5</v>
      </c>
      <c r="G22" s="4">
        <v>19.3</v>
      </c>
      <c r="H22" s="4">
        <v>19.399999999999999</v>
      </c>
      <c r="I22" s="4">
        <v>19.899999999999999</v>
      </c>
      <c r="J22" s="4">
        <v>20.6</v>
      </c>
      <c r="K22" s="4">
        <v>20.3</v>
      </c>
      <c r="L22" s="4">
        <v>20.3</v>
      </c>
      <c r="M22" s="4">
        <v>20.100000000000001</v>
      </c>
      <c r="N22" s="4">
        <v>20</v>
      </c>
      <c r="O22" s="4">
        <v>20.100000000000001</v>
      </c>
    </row>
    <row r="23" spans="1:15" s="13" customFormat="1" ht="13.8" x14ac:dyDescent="0.25">
      <c r="A23" s="2" t="s">
        <v>38</v>
      </c>
      <c r="B23" s="4">
        <v>9.6</v>
      </c>
      <c r="C23" s="4">
        <v>9.6999999999999993</v>
      </c>
      <c r="D23" s="4">
        <v>9.6999999999999993</v>
      </c>
      <c r="E23" s="4">
        <v>9.9</v>
      </c>
      <c r="F23" s="4">
        <v>10.6</v>
      </c>
      <c r="G23" s="4">
        <v>10.4</v>
      </c>
      <c r="H23" s="4">
        <v>10.4</v>
      </c>
      <c r="I23" s="4">
        <v>9.9</v>
      </c>
      <c r="J23" s="4">
        <v>10.5</v>
      </c>
      <c r="K23" s="4">
        <v>10.199999999999999</v>
      </c>
      <c r="L23" s="4">
        <v>10.5</v>
      </c>
      <c r="M23" s="4">
        <v>9.5</v>
      </c>
      <c r="N23" s="4">
        <v>10</v>
      </c>
      <c r="O23" s="4">
        <v>11.5</v>
      </c>
    </row>
    <row r="24" spans="1:15" x14ac:dyDescent="0.3">
      <c r="A24" s="2" t="s">
        <v>18</v>
      </c>
      <c r="B24" s="4">
        <v>8.6999999999999993</v>
      </c>
      <c r="C24" s="4">
        <v>9.4</v>
      </c>
      <c r="D24" s="4">
        <v>7.8</v>
      </c>
      <c r="E24" s="4">
        <v>8.9</v>
      </c>
      <c r="F24" s="4">
        <v>8.8000000000000007</v>
      </c>
      <c r="G24" s="4">
        <v>10.9</v>
      </c>
      <c r="H24" s="4">
        <v>10.1</v>
      </c>
      <c r="I24" s="4">
        <v>9.6999999999999993</v>
      </c>
      <c r="J24" s="4">
        <v>8.9</v>
      </c>
      <c r="K24" s="4">
        <v>10.5</v>
      </c>
      <c r="L24" s="4">
        <v>10.1</v>
      </c>
      <c r="M24" s="4">
        <v>10.9</v>
      </c>
      <c r="N24" s="4">
        <v>8.5</v>
      </c>
      <c r="O24" s="4">
        <v>9.6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9B063DC6A1147A0AA1A18E0304F40" ma:contentTypeVersion="0" ma:contentTypeDescription="Creare un nuovo documento." ma:contentTypeScope="" ma:versionID="83d023fd444acfe04c1fc6ff613489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L o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P 4 k h t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y 0 D M y N d I z s N G H C d r 4 Z u Y h F B g B H Q y S R R K 0 c S 7 N K S k t S r X L L N H 1 D L H R h 3 F t 9 K F + s A M A A A D / / w M A U E s D B B Q A A g A I A A A A I Q B H P 9 3 8 y Q E A A P g D A A A T A A A A R m 9 y b X V s Y X M v U 2 V j d G l v b j E u b Y S S T W v b Q B C G 7 4 b 8 h 0 U + V A b Z J I G W t k E H R 0 7 a g k 2 d S M m h c S k j a a w M 7 I f Z X b m N T P 5 7 R n F K D N l S X a S d R z P z v j P r s P J k t M j 3 7 5 O z w c D d g 8 V a D K M a P I w / / v i k 5 5 F I h U R / N B D 8 f L f U k E Y O Z W 4 7 m Z m q V a h 9 f E k S J 5 n R n g 8 u j r L P q x u H 1 q 3 A 1 u T N r + 1 q Z n 5 r a a B 2 q 9 f C k 8 p t o 1 F y N 0 N J i j z a N E q i R G R G t k q 7 9 P Q 0 E R e 6 M j X p J v 3 w / v j 4 J B F X r f G Y + w e J 6 e v n h K X 8 H C V 7 g c P o G 6 t w H j p 2 R A J k B x 5 F T U L S F q U 0 v Z s C S s 5 a W q O 4 x F e E m q X G L 8 4 S c f c C p l L m F U i w L v W 2 x Y M O C 9 a 0 p g q 8 E Z 4 2 B y U L C 9 q t j V V 7 D 8 X D B l 3 8 X 0 X J b h d d Y 9 N T t u 8 5 S X j 8 4 x 8 T s Y u W h K o f 6 1 + g W 1 W i f U a 3 I C X X e T c 1 X D v A 5 9 S 0 l o L E q L L f D L x p d 2 5 Y n T a B n M L y a k P g F j U G w a W l V t K 4 5 x 3 B M J b r 0 Z c + E l J 0 o Y j B + N o o a H T o h 8 K 4 C o L k R p U 2 4 G Q B t r o P j W 3 e 7 y E Q n 5 a 2 7 b o Q W R h J D t 9 0 y E B t Q A f t L N s m 7 P M c H B v l m x O C G V + 2 M r y x n C o K V 8 x 5 k X g w s 2 d 5 j 6 O j A e l / X d e z J w A A A P / / A w B Q S w E C L Q A U A A Y A C A A A A C E A K t 2 q Q N I A A A A 3 A Q A A E w A A A A A A A A A A A A A A A A A A A A A A W 0 N v b n R l b n R f V H l w Z X N d L n h t b F B L A Q I t A B Q A A g A I A A A A I Q A / i S G 0 r Q A A A P c A A A A S A A A A A A A A A A A A A A A A A A s D A A B D b 2 5 m a W c v U G F j a 2 F n Z S 5 4 b W x Q S w E C L Q A U A A I A C A A A A C E A R z / d / M k B A A D 4 A w A A E w A A A A A A A A A A A A A A A A D o A w A A R m 9 y b X V s Y X M v U 2 V j d G l v b j E u b V B L B Q Y A A A A A A w A D A M I A A A D i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R U A A A A A A A B n F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R h d G E t O F o 5 b k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0 V D E y O j Q x O j M y L j k 2 N T k 5 M j R a I i 8 + P E V u d H J 5 I F R 5 c G U 9 I k Z p b G x D b 2 x 1 b W 5 U e X B l c y I g V m F s d W U 9 I n N C Z 1 V G Q l F Z R k J R V U Z C U V V H Q l F V R k J n V U Z C U V V G Q m c 9 P S I v P j x F b n R y e S B U e X B l P S J G a W x s Q 2 9 s d W 1 u T m F t Z X M i I F Z h b H V l P S J z W y Z x d W 9 0 O 1 J l Z 2 l v b m k m c X V v d D s s J n F 1 b 3 Q 7 U G l l b W 9 u d G U m c X V v d D s s J n F 1 b 3 Q 7 V m F s b G U g Z F x 1 M D A y N 0 F v c 3 R h J n F 1 b 3 Q 7 L C Z x d W 9 0 O 0 x p Z 3 V y a W E m c X V v d D s s J n F 1 b 3 Q 7 T G 9 t Y m F y Z G l h J n F 1 b 3 Q 7 L C Z x d W 9 0 O 0 J v b H p h b m 8 m c X V v d D s s J n F 1 b 3 Q 7 V H J l b n R v J n F 1 b 3 Q 7 L C Z x d W 9 0 O 1 Z l b m V 0 b y Z x d W 9 0 O y w m c X V v d D t G c m l 1 b G k t V m V u Z X p p Y V x u R 2 l 1 b G l h J n F 1 b 3 Q 7 L C Z x d W 9 0 O 0 V t a W x p Y S 1 S b 2 1 h Z 2 5 h J n F 1 b 3 Q 7 L C Z x d W 9 0 O 1 R v c 2 N h b m E m c X V v d D s s J n F 1 b 3 Q 7 V W 1 i c m l h J n F 1 b 3 Q 7 L C Z x d W 9 0 O 0 1 h c m N o Z S Z x d W 9 0 O y w m c X V v d D t M Y X p p b y Z x d W 9 0 O y w m c X V v d D t B Y n J 1 e n p v J n F 1 b 3 Q 7 L C Z x d W 9 0 O 0 1 v b G l z Z S Z x d W 9 0 O y w m c X V v d D t D Y W 1 w Y W 5 p Y S Z x d W 9 0 O y w m c X V v d D t Q d W d s a W E m c X V v d D s s J n F 1 b 3 Q 7 Q m F z a W x p Y 2 F 0 Y S Z x d W 9 0 O y w m c X V v d D t D Y W x h Y n J p Y S Z x d W 9 0 O y w m c X V v d D t T a W N p b G l h J n F 1 b 3 Q 7 L C Z x d W 9 0 O 1 N h c m R l Z 2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M T U w N m Z m Y S 0 0 M D I x L T Q 4 Y z g t Y m R l Z S 0 w Z m U w N T k w Z G F j Z j c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E t O F o 5 b k w v Q X V 0 b 1 J l b W 9 2 Z W R D b 2 x 1 b W 5 z M S 5 7 U m V n a W 9 u a S w w f S Z x d W 9 0 O y w m c X V v d D t T Z W N 0 a W 9 u M S 9 k Y X R h L T h a O W 5 M L 0 F 1 d G 9 S Z W 1 v d m V k Q 2 9 s d W 1 u c z E u e 1 B p Z W 1 v b n R l L D F 9 J n F 1 b 3 Q 7 L C Z x d W 9 0 O 1 N l Y 3 R p b 2 4 x L 2 R h d G E t O F o 5 b k w v Q X V 0 b 1 J l b W 9 2 Z W R D b 2 x 1 b W 5 z M S 5 7 V m F s b G U g Z F x 1 M D A y N 0 F v c 3 R h L D J 9 J n F 1 b 3 Q 7 L C Z x d W 9 0 O 1 N l Y 3 R p b 2 4 x L 2 R h d G E t O F o 5 b k w v Q X V 0 b 1 J l b W 9 2 Z W R D b 2 x 1 b W 5 z M S 5 7 T G l n d X J p Y S w z f S Z x d W 9 0 O y w m c X V v d D t T Z W N 0 a W 9 u M S 9 k Y X R h L T h a O W 5 M L 0 F 1 d G 9 S Z W 1 v d m V k Q 2 9 s d W 1 u c z E u e 0 x v b W J h c m R p Y S w 0 f S Z x d W 9 0 O y w m c X V v d D t T Z W N 0 a W 9 u M S 9 k Y X R h L T h a O W 5 M L 0 F 1 d G 9 S Z W 1 v d m V k Q 2 9 s d W 1 u c z E u e 0 J v b H p h b m 8 s N X 0 m c X V v d D s s J n F 1 b 3 Q 7 U 2 V j d G l v b j E v Z G F 0 Y S 0 4 W j l u T C 9 B d X R v U m V t b 3 Z l Z E N v b H V t b n M x L n t U c m V u d G 8 s N n 0 m c X V v d D s s J n F 1 b 3 Q 7 U 2 V j d G l v b j E v Z G F 0 Y S 0 4 W j l u T C 9 B d X R v U m V t b 3 Z l Z E N v b H V t b n M x L n t W Z W 5 l d G 8 s N 3 0 m c X V v d D s s J n F 1 b 3 Q 7 U 2 V j d G l v b j E v Z G F 0 Y S 0 4 W j l u T C 9 B d X R v U m V t b 3 Z l Z E N v b H V t b n M x L n t G c m l 1 b G k t V m V u Z X p p Y V x u R 2 l 1 b G l h L D h 9 J n F 1 b 3 Q 7 L C Z x d W 9 0 O 1 N l Y 3 R p b 2 4 x L 2 R h d G E t O F o 5 b k w v Q X V 0 b 1 J l b W 9 2 Z W R D b 2 x 1 b W 5 z M S 5 7 R W 1 p b G l h L V J v b W F n b m E s O X 0 m c X V v d D s s J n F 1 b 3 Q 7 U 2 V j d G l v b j E v Z G F 0 Y S 0 4 W j l u T C 9 B d X R v U m V t b 3 Z l Z E N v b H V t b n M x L n t U b 3 N j Y W 5 h L D E w f S Z x d W 9 0 O y w m c X V v d D t T Z W N 0 a W 9 u M S 9 k Y X R h L T h a O W 5 M L 0 F 1 d G 9 S Z W 1 v d m V k Q 2 9 s d W 1 u c z E u e 1 V t Y n J p Y S w x M X 0 m c X V v d D s s J n F 1 b 3 Q 7 U 2 V j d G l v b j E v Z G F 0 Y S 0 4 W j l u T C 9 B d X R v U m V t b 3 Z l Z E N v b H V t b n M x L n t N Y X J j a G U s M T J 9 J n F 1 b 3 Q 7 L C Z x d W 9 0 O 1 N l Y 3 R p b 2 4 x L 2 R h d G E t O F o 5 b k w v Q X V 0 b 1 J l b W 9 2 Z W R D b 2 x 1 b W 5 z M S 5 7 T G F 6 a W 8 s M T N 9 J n F 1 b 3 Q 7 L C Z x d W 9 0 O 1 N l Y 3 R p b 2 4 x L 2 R h d G E t O F o 5 b k w v Q X V 0 b 1 J l b W 9 2 Z W R D b 2 x 1 b W 5 z M S 5 7 Q W J y d X p 6 b y w x N H 0 m c X V v d D s s J n F 1 b 3 Q 7 U 2 V j d G l v b j E v Z G F 0 Y S 0 4 W j l u T C 9 B d X R v U m V t b 3 Z l Z E N v b H V t b n M x L n t N b 2 x p c 2 U s M T V 9 J n F 1 b 3 Q 7 L C Z x d W 9 0 O 1 N l Y 3 R p b 2 4 x L 2 R h d G E t O F o 5 b k w v Q X V 0 b 1 J l b W 9 2 Z W R D b 2 x 1 b W 5 z M S 5 7 Q 2 F t c G F u a W E s M T Z 9 J n F 1 b 3 Q 7 L C Z x d W 9 0 O 1 N l Y 3 R p b 2 4 x L 2 R h d G E t O F o 5 b k w v Q X V 0 b 1 J l b W 9 2 Z W R D b 2 x 1 b W 5 z M S 5 7 U H V n b G l h L D E 3 f S Z x d W 9 0 O y w m c X V v d D t T Z W N 0 a W 9 u M S 9 k Y X R h L T h a O W 5 M L 0 F 1 d G 9 S Z W 1 v d m V k Q 2 9 s d W 1 u c z E u e 0 J h c 2 l s a W N h d G E s M T h 9 J n F 1 b 3 Q 7 L C Z x d W 9 0 O 1 N l Y 3 R p b 2 4 x L 2 R h d G E t O F o 5 b k w v Q X V 0 b 1 J l b W 9 2 Z W R D b 2 x 1 b W 5 z M S 5 7 Q 2 F s Y W J y a W E s M T l 9 J n F 1 b 3 Q 7 L C Z x d W 9 0 O 1 N l Y 3 R p b 2 4 x L 2 R h d G E t O F o 5 b k w v Q X V 0 b 1 J l b W 9 2 Z W R D b 2 x 1 b W 5 z M S 5 7 U 2 l j a W x p Y S w y M H 0 m c X V v d D s s J n F 1 b 3 Q 7 U 2 V j d G l v b j E v Z G F 0 Y S 0 4 W j l u T C 9 B d X R v U m V t b 3 Z l Z E N v b H V t b n M x L n t T Y X J k Z W d u Y S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2 R h d G E t O F o 5 b k w v Q X V 0 b 1 J l b W 9 2 Z W R D b 2 x 1 b W 5 z M S 5 7 U m V n a W 9 u a S w w f S Z x d W 9 0 O y w m c X V v d D t T Z W N 0 a W 9 u M S 9 k Y X R h L T h a O W 5 M L 0 F 1 d G 9 S Z W 1 v d m V k Q 2 9 s d W 1 u c z E u e 1 B p Z W 1 v b n R l L D F 9 J n F 1 b 3 Q 7 L C Z x d W 9 0 O 1 N l Y 3 R p b 2 4 x L 2 R h d G E t O F o 5 b k w v Q X V 0 b 1 J l b W 9 2 Z W R D b 2 x 1 b W 5 z M S 5 7 V m F s b G U g Z F x 1 M D A y N 0 F v c 3 R h L D J 9 J n F 1 b 3 Q 7 L C Z x d W 9 0 O 1 N l Y 3 R p b 2 4 x L 2 R h d G E t O F o 5 b k w v Q X V 0 b 1 J l b W 9 2 Z W R D b 2 x 1 b W 5 z M S 5 7 T G l n d X J p Y S w z f S Z x d W 9 0 O y w m c X V v d D t T Z W N 0 a W 9 u M S 9 k Y X R h L T h a O W 5 M L 0 F 1 d G 9 S Z W 1 v d m V k Q 2 9 s d W 1 u c z E u e 0 x v b W J h c m R p Y S w 0 f S Z x d W 9 0 O y w m c X V v d D t T Z W N 0 a W 9 u M S 9 k Y X R h L T h a O W 5 M L 0 F 1 d G 9 S Z W 1 v d m V k Q 2 9 s d W 1 u c z E u e 0 J v b H p h b m 8 s N X 0 m c X V v d D s s J n F 1 b 3 Q 7 U 2 V j d G l v b j E v Z G F 0 Y S 0 4 W j l u T C 9 B d X R v U m V t b 3 Z l Z E N v b H V t b n M x L n t U c m V u d G 8 s N n 0 m c X V v d D s s J n F 1 b 3 Q 7 U 2 V j d G l v b j E v Z G F 0 Y S 0 4 W j l u T C 9 B d X R v U m V t b 3 Z l Z E N v b H V t b n M x L n t W Z W 5 l d G 8 s N 3 0 m c X V v d D s s J n F 1 b 3 Q 7 U 2 V j d G l v b j E v Z G F 0 Y S 0 4 W j l u T C 9 B d X R v U m V t b 3 Z l Z E N v b H V t b n M x L n t G c m l 1 b G k t V m V u Z X p p Y V x u R 2 l 1 b G l h L D h 9 J n F 1 b 3 Q 7 L C Z x d W 9 0 O 1 N l Y 3 R p b 2 4 x L 2 R h d G E t O F o 5 b k w v Q X V 0 b 1 J l b W 9 2 Z W R D b 2 x 1 b W 5 z M S 5 7 R W 1 p b G l h L V J v b W F n b m E s O X 0 m c X V v d D s s J n F 1 b 3 Q 7 U 2 V j d G l v b j E v Z G F 0 Y S 0 4 W j l u T C 9 B d X R v U m V t b 3 Z l Z E N v b H V t b n M x L n t U b 3 N j Y W 5 h L D E w f S Z x d W 9 0 O y w m c X V v d D t T Z W N 0 a W 9 u M S 9 k Y X R h L T h a O W 5 M L 0 F 1 d G 9 S Z W 1 v d m V k Q 2 9 s d W 1 u c z E u e 1 V t Y n J p Y S w x M X 0 m c X V v d D s s J n F 1 b 3 Q 7 U 2 V j d G l v b j E v Z G F 0 Y S 0 4 W j l u T C 9 B d X R v U m V t b 3 Z l Z E N v b H V t b n M x L n t N Y X J j a G U s M T J 9 J n F 1 b 3 Q 7 L C Z x d W 9 0 O 1 N l Y 3 R p b 2 4 x L 2 R h d G E t O F o 5 b k w v Q X V 0 b 1 J l b W 9 2 Z W R D b 2 x 1 b W 5 z M S 5 7 T G F 6 a W 8 s M T N 9 J n F 1 b 3 Q 7 L C Z x d W 9 0 O 1 N l Y 3 R p b 2 4 x L 2 R h d G E t O F o 5 b k w v Q X V 0 b 1 J l b W 9 2 Z W R D b 2 x 1 b W 5 z M S 5 7 Q W J y d X p 6 b y w x N H 0 m c X V v d D s s J n F 1 b 3 Q 7 U 2 V j d G l v b j E v Z G F 0 Y S 0 4 W j l u T C 9 B d X R v U m V t b 3 Z l Z E N v b H V t b n M x L n t N b 2 x p c 2 U s M T V 9 J n F 1 b 3 Q 7 L C Z x d W 9 0 O 1 N l Y 3 R p b 2 4 x L 2 R h d G E t O F o 5 b k w v Q X V 0 b 1 J l b W 9 2 Z W R D b 2 x 1 b W 5 z M S 5 7 Q 2 F t c G F u a W E s M T Z 9 J n F 1 b 3 Q 7 L C Z x d W 9 0 O 1 N l Y 3 R p b 2 4 x L 2 R h d G E t O F o 5 b k w v Q X V 0 b 1 J l b W 9 2 Z W R D b 2 x 1 b W 5 z M S 5 7 U H V n b G l h L D E 3 f S Z x d W 9 0 O y w m c X V v d D t T Z W N 0 a W 9 u M S 9 k Y X R h L T h a O W 5 M L 0 F 1 d G 9 S Z W 1 v d m V k Q 2 9 s d W 1 u c z E u e 0 J h c 2 l s a W N h d G E s M T h 9 J n F 1 b 3 Q 7 L C Z x d W 9 0 O 1 N l Y 3 R p b 2 4 x L 2 R h d G E t O F o 5 b k w v Q X V 0 b 1 J l b W 9 2 Z W R D b 2 x 1 b W 5 z M S 5 7 Q 2 F s Y W J y a W E s M T l 9 J n F 1 b 3 Q 7 L C Z x d W 9 0 O 1 N l Y 3 R p b 2 4 x L 2 R h d G E t O F o 5 b k w v Q X V 0 b 1 J l b W 9 2 Z W R D b 2 x 1 b W 5 z M S 5 7 U 2 l j a W x p Y S w y M H 0 m c X V v d D s s J n F 1 b 3 Q 7 U 2 V j d G l v b j E v Z G F 0 Y S 0 4 W j l u T C 9 B d X R v U m V t b 3 Z l Z E N v b H V t b n M x L n t T Y X J k Z W d u Y S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R h d G E t O F o 5 b k w v T 3 J p Z 2 l u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F 0 Y S 0 4 W j l u T C 9 J b n R l c 3 R h e m l v b m k l M j B h b H p h d G U l M j B k a S U y M G x p d m V s b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h d G E t O F o 5 b k w v T W 9 k a W Z p Y 2 F 0 b y U y M H R p c G 8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O n j N Z 7 b n l A h 9 Z r 3 D h j v W I A A A A A A g A A A A A A A 2 Y A A M A A A A A Q A A A A + q 1 X 8 v G u Q Q 3 + 7 3 8 J J D w K W Q A A A A A E g A A A o A A A A B A A A A D 6 a C g 3 l K G G U + N e 7 p i Q D I s H U A A A A O Q V J K 5 r b 1 E r 7 x 7 e 1 H m 8 R F U 2 F 4 q w F g B H r j h s 6 B C + F 4 1 N D q p c Y b K g A + w N P Z 0 G U 6 1 e X x q p A M q J z N M y y L V W K a g a u X H q I I G b E M U n V T E t E t 5 s K j F v F A A A A I r r J 1 p h k i F + h x F e z / W M S k R o m d G c < / D a t a M a s h u p > 
</file>

<file path=customXml/itemProps1.xml><?xml version="1.0" encoding="utf-8"?>
<ds:datastoreItem xmlns:ds="http://schemas.openxmlformats.org/officeDocument/2006/customXml" ds:itemID="{B048EEF6-7C5E-4326-9C87-10B0557617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F153BD-4A52-423C-BEBA-2F8A039269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27541EA-E446-4537-B28B-AF1700A60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E64944C-C4B2-469B-B24D-CC1D50EB88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Grafici</vt:lpstr>
      </vt:variant>
      <vt:variant>
        <vt:i4>6</vt:i4>
      </vt:variant>
    </vt:vector>
  </HeadingPairs>
  <TitlesOfParts>
    <vt:vector size="12" baseType="lpstr">
      <vt:lpstr>DataISTAT</vt:lpstr>
      <vt:lpstr>Data</vt:lpstr>
      <vt:lpstr>Sheet 1</vt:lpstr>
      <vt:lpstr>DATA reg 2015-22</vt:lpstr>
      <vt:lpstr>Foglio5</vt:lpstr>
      <vt:lpstr>Foglio1</vt:lpstr>
      <vt:lpstr>Graf reg (3)</vt:lpstr>
      <vt:lpstr>Graf reg</vt:lpstr>
      <vt:lpstr>Graf trend</vt:lpstr>
      <vt:lpstr>IT</vt:lpstr>
      <vt:lpstr>NE</vt:lpstr>
      <vt:lpstr>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Ardito Valeria</dc:creator>
  <cp:keywords/>
  <dc:description/>
  <cp:lastModifiedBy>Ardito Valeria</cp:lastModifiedBy>
  <cp:revision/>
  <dcterms:created xsi:type="dcterms:W3CDTF">2019-01-04T14:01:02Z</dcterms:created>
  <dcterms:modified xsi:type="dcterms:W3CDTF">2026-05-08T13:13:47Z</dcterms:modified>
  <cp:category/>
  <cp:contentStatus/>
</cp:coreProperties>
</file>